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3\SC\"/>
    </mc:Choice>
  </mc:AlternateContent>
  <xr:revisionPtr revIDLastSave="0" documentId="13_ncr:1_{3632BB80-37E7-45CA-8F15-2D8D6CB8A8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7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36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2" i="36" l="1"/>
  <c r="U52" i="36" s="1"/>
  <c r="J52" i="36"/>
  <c r="U51" i="36"/>
  <c r="T51" i="36"/>
  <c r="R51" i="36"/>
  <c r="R52" i="36" s="1"/>
  <c r="J51" i="36"/>
  <c r="F51" i="36"/>
  <c r="F52" i="36" s="1"/>
  <c r="G52" i="36" s="1"/>
  <c r="E51" i="36"/>
  <c r="D51" i="36"/>
  <c r="K51" i="36" s="1"/>
  <c r="M27" i="36"/>
  <c r="N27" i="36" s="1"/>
  <c r="K27" i="36"/>
  <c r="O27" i="36" s="1"/>
  <c r="J27" i="36"/>
  <c r="I27" i="36"/>
  <c r="G27" i="36"/>
  <c r="F27" i="36"/>
  <c r="E27" i="36"/>
  <c r="D27" i="36"/>
  <c r="H27" i="36" s="1"/>
  <c r="O26" i="36"/>
  <c r="N26" i="36"/>
  <c r="M26" i="36"/>
  <c r="K26" i="36"/>
  <c r="L26" i="36" s="1"/>
  <c r="I26" i="36"/>
  <c r="F26" i="36"/>
  <c r="G26" i="36" s="1"/>
  <c r="E26" i="36"/>
  <c r="D26" i="36"/>
  <c r="J26" i="36" s="1"/>
  <c r="V52" i="36" l="1"/>
  <c r="S52" i="36"/>
  <c r="S51" i="36"/>
  <c r="G51" i="36"/>
  <c r="V51" i="36"/>
  <c r="H26" i="36"/>
  <c r="L27" i="36"/>
  <c r="H51" i="36"/>
  <c r="D52" i="36"/>
  <c r="E52" i="36" l="1"/>
  <c r="K52" i="36"/>
  <c r="H52" i="36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<sst xmlns="http://schemas.openxmlformats.org/spreadsheetml/2006/main" count="603" uniqueCount="113">
  <si>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</si>
  <si>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</si>
  <si>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</si>
  <si>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</si>
  <si>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</si>
  <si>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</si>
  <si>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</si>
  <si>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</si>
  <si>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</si>
  <si>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</si>
  <si>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</si>
  <si>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</si>
  <si>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</si>
  <si>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</si>
  <si>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</si>
  <si>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</si>
  <si>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</si>
  <si>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</si>
  <si>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</si>
  <si>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</si>
  <si>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</si>
  <si>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</si>
  <si>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</si>
  <si>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</si>
  <si>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</si>
  <si>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</si>
  <si>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</si>
  <si>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</si>
  <si>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</si>
  <si>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</si>
  <si>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</si>
  <si>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</si>
  <si>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</si>
  <si>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</si>
  <si>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</si>
  <si>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</si>
  <si>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</si>
  <si>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</si>
  <si>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</si>
  <si>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</si>
  <si>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</si>
  <si>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</si>
  <si>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</si>
  <si>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</si>
  <si>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</si>
  <si>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</si>
  <si>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</si>
  <si>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</si>
  <si>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</si>
  <si>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</si>
  <si>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</si>
  <si>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</si>
  <si>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</si>
  <si>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</si>
  <si>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</si>
  <si>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</si>
  <si>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</si>
  <si>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</si>
  <si>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</si>
  <si>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</si>
  <si>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</si>
  <si>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</si>
  <si>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</si>
  <si>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</si>
  <si>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</si>
  <si>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</si>
  <si>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</si>
  <si>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</si>
  <si>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</si>
  <si>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</si>
  <si>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</si>
  <si>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</si>
  <si>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</si>
  <si>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</si>
  <si>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Luty</t>
  </si>
  <si>
    <t>February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</si>
  <si>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</si>
  <si>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</si>
  <si>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</si>
  <si>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</si>
  <si>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</si>
  <si>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</si>
  <si>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</si>
  <si>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</si>
  <si>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</si>
  <si>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2024
Mar</t>
  </si>
  <si>
    <t>2023
Mar</t>
  </si>
  <si>
    <t>Marzec</t>
  </si>
  <si>
    <t>Rok narastająco Styczeń - Marzec</t>
  </si>
  <si>
    <t>March</t>
  </si>
  <si>
    <t>YTD January - March</t>
  </si>
  <si>
    <t>Mar/Lut
Zmiana %</t>
  </si>
  <si>
    <t>Mar/Lut Ch %</t>
  </si>
  <si>
    <t>Rejestracje nowych samochodów dostawczych do 3,5T, ranking modeli - Marzec 2024</t>
  </si>
  <si>
    <t>Registrations of new LCV up to 3.5T, Top Models - March 2024</t>
  </si>
  <si>
    <t>Rok narastająco Styczeń -Marzec</t>
  </si>
  <si>
    <t xml:space="preserve">YTD January - March </t>
  </si>
  <si>
    <t>Mar/Lut
Zmiana poz</t>
  </si>
  <si>
    <t>Mar/JFebCh %</t>
  </si>
  <si>
    <t>Mar/Feb Ch position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</si>
  <si>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</si>
  <si>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</si>
  <si>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</si>
  <si>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</si>
  <si>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</si>
  <si>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</si>
  <si>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</si>
  <si>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</si>
  <si>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</si>
  <si>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</si>
  <si>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</si>
  <si>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2024
Jan - Mar</t>
  </si>
  <si>
    <t>2023
Jan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</si>
</sst>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2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right" vertical="top"/>
    </xf>
    <xf numFmtId="0" fontId="16" fillId="3" borderId="24" xfId="4" applyFont="1" applyFill="1" applyBorder="1" applyAlignment="1">
      <alignment horizontal="right" vertical="top"/>
    </xf>
    <xf numFmtId="0" fontId="33" fillId="5" borderId="26" xfId="4" applyFont="1" applyFill="1" applyBorder="1" applyAlignment="1">
      <alignment horizontal="center" vertical="center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3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470B-98CC-4DF7-9EBE-F3E7AEEF4A07}">
  <dimension ref="B1:P18"/>
  <sheetViews>
    <sheetView showGridLines="0" tabSelected="1" zoomScaleNormal="100" workbookViewId="0">
      <selection activeCell="C5" sqref="C5:H10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100</v>
      </c>
      <c r="D1" s="43"/>
      <c r="E1" s="43"/>
      <c r="F1" s="43"/>
      <c r="G1" s="43"/>
      <c r="H1" s="120">
        <v>45387</v>
      </c>
    </row>
    <row r="2" spans="2:8">
      <c r="H2" s="45" t="s">
        <v>101</v>
      </c>
    </row>
    <row r="3" spans="2:8" ht="26.25" customHeight="1">
      <c r="B3" s="76" t="s">
        <v>102</v>
      </c>
      <c r="C3" s="77"/>
      <c r="D3" s="77"/>
      <c r="E3" s="77"/>
      <c r="F3" s="77"/>
      <c r="G3" s="77"/>
      <c r="H3" s="78"/>
    </row>
    <row r="4" spans="2:8" ht="26.25" customHeight="1">
      <c r="B4" s="46"/>
      <c r="C4" s="47" t="s">
        <v>85</v>
      </c>
      <c r="D4" s="47" t="s">
        <v>86</v>
      </c>
      <c r="E4" s="48" t="s">
        <v>103</v>
      </c>
      <c r="F4" s="47" t="s">
        <v>111</v>
      </c>
      <c r="G4" s="47" t="s">
        <v>112</v>
      </c>
      <c r="H4" s="48" t="s">
        <v>103</v>
      </c>
    </row>
    <row r="5" spans="2:8" ht="26.25" customHeight="1">
      <c r="B5" s="121" t="s">
        <v>104</v>
      </c>
      <c r="C5" s="49">
        <v>2765</v>
      </c>
      <c r="D5" s="49">
        <v>3415</v>
      </c>
      <c r="E5" s="50">
        <v>-0.19033674963396774</v>
      </c>
      <c r="F5" s="49">
        <v>7226</v>
      </c>
      <c r="G5" s="49">
        <v>8598</v>
      </c>
      <c r="H5" s="50">
        <v>-0.15957199348685736</v>
      </c>
    </row>
    <row r="6" spans="2:8" ht="26.25" customHeight="1">
      <c r="B6" s="51" t="s">
        <v>105</v>
      </c>
      <c r="C6" s="52">
        <v>599</v>
      </c>
      <c r="D6" s="52">
        <v>756</v>
      </c>
      <c r="E6" s="53">
        <v>-0.20767195767195767</v>
      </c>
      <c r="F6" s="52">
        <v>1675</v>
      </c>
      <c r="G6" s="52">
        <v>1943</v>
      </c>
      <c r="H6" s="53">
        <v>-0.13793103448275867</v>
      </c>
    </row>
    <row r="7" spans="2:8" ht="26.25" customHeight="1">
      <c r="B7" s="51" t="s">
        <v>106</v>
      </c>
      <c r="C7" s="52">
        <v>64</v>
      </c>
      <c r="D7" s="52">
        <v>81</v>
      </c>
      <c r="E7" s="53">
        <v>-0.20987654320987659</v>
      </c>
      <c r="F7" s="52">
        <v>216</v>
      </c>
      <c r="G7" s="52">
        <v>242</v>
      </c>
      <c r="H7" s="53">
        <v>-0.1074380165289256</v>
      </c>
    </row>
    <row r="8" spans="2:8" ht="26.25" customHeight="1">
      <c r="B8" s="51" t="s">
        <v>107</v>
      </c>
      <c r="C8" s="52">
        <v>2102</v>
      </c>
      <c r="D8" s="52">
        <v>2578</v>
      </c>
      <c r="E8" s="53">
        <v>-0.18463925523661751</v>
      </c>
      <c r="F8" s="52">
        <v>5335</v>
      </c>
      <c r="G8" s="52">
        <v>6413</v>
      </c>
      <c r="H8" s="53">
        <v>-0.16809605488850776</v>
      </c>
    </row>
    <row r="9" spans="2:8" ht="26.25" customHeight="1">
      <c r="B9" s="121" t="s">
        <v>108</v>
      </c>
      <c r="C9" s="49">
        <v>181</v>
      </c>
      <c r="D9" s="49">
        <v>144</v>
      </c>
      <c r="E9" s="50">
        <v>0.25694444444444442</v>
      </c>
      <c r="F9" s="49">
        <v>498</v>
      </c>
      <c r="G9" s="49">
        <v>295</v>
      </c>
      <c r="H9" s="50">
        <v>0.68813559322033901</v>
      </c>
    </row>
    <row r="10" spans="2:8" ht="26.25" customHeight="1">
      <c r="B10" s="54" t="s">
        <v>109</v>
      </c>
      <c r="C10" s="55">
        <v>2946</v>
      </c>
      <c r="D10" s="55">
        <v>3559</v>
      </c>
      <c r="E10" s="56">
        <v>-0.172239393087946</v>
      </c>
      <c r="F10" s="55">
        <v>7724</v>
      </c>
      <c r="G10" s="55">
        <v>8893</v>
      </c>
      <c r="H10" s="56">
        <v>-0.13145170358709102</v>
      </c>
    </row>
    <row r="11" spans="2:8" ht="26.25" customHeight="1">
      <c r="B11" s="57" t="s">
        <v>110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20" sqref="D20:O2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45387</v>
      </c>
    </row>
    <row r="2" spans="2:15" ht="14.4" customHeight="1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14.4" customHeigh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34</v>
      </c>
    </row>
    <row r="5" spans="2:15" ht="14.25" customHeight="1">
      <c r="B5" s="109" t="s">
        <v>0</v>
      </c>
      <c r="C5" s="111" t="s">
        <v>1</v>
      </c>
      <c r="D5" s="92" t="s">
        <v>87</v>
      </c>
      <c r="E5" s="92"/>
      <c r="F5" s="92"/>
      <c r="G5" s="92"/>
      <c r="H5" s="82"/>
      <c r="I5" s="81" t="s">
        <v>74</v>
      </c>
      <c r="J5" s="82"/>
      <c r="K5" s="81" t="s">
        <v>88</v>
      </c>
      <c r="L5" s="92"/>
      <c r="M5" s="92"/>
      <c r="N5" s="92"/>
      <c r="O5" s="93"/>
    </row>
    <row r="6" spans="2:15" ht="14.4" customHeight="1" thickBot="1">
      <c r="B6" s="110"/>
      <c r="C6" s="112"/>
      <c r="D6" s="90" t="s">
        <v>89</v>
      </c>
      <c r="E6" s="90"/>
      <c r="F6" s="90"/>
      <c r="G6" s="90"/>
      <c r="H6" s="94"/>
      <c r="I6" s="89" t="s">
        <v>75</v>
      </c>
      <c r="J6" s="94"/>
      <c r="K6" s="89" t="s">
        <v>90</v>
      </c>
      <c r="L6" s="90"/>
      <c r="M6" s="90"/>
      <c r="N6" s="90"/>
      <c r="O6" s="91"/>
    </row>
    <row r="7" spans="2:15" ht="14.4" customHeight="1">
      <c r="B7" s="110"/>
      <c r="C7" s="112"/>
      <c r="D7" s="83">
        <v>2024</v>
      </c>
      <c r="E7" s="84"/>
      <c r="F7" s="83">
        <v>2023</v>
      </c>
      <c r="G7" s="84"/>
      <c r="H7" s="99" t="s">
        <v>22</v>
      </c>
      <c r="I7" s="79">
        <v>2024</v>
      </c>
      <c r="J7" s="79" t="s">
        <v>91</v>
      </c>
      <c r="K7" s="83">
        <v>2024</v>
      </c>
      <c r="L7" s="84"/>
      <c r="M7" s="83">
        <v>2023</v>
      </c>
      <c r="N7" s="84"/>
      <c r="O7" s="99" t="s">
        <v>22</v>
      </c>
    </row>
    <row r="8" spans="2:15" ht="14.4" customHeight="1" thickBot="1">
      <c r="B8" s="101" t="s">
        <v>23</v>
      </c>
      <c r="C8" s="103" t="s">
        <v>24</v>
      </c>
      <c r="D8" s="85"/>
      <c r="E8" s="86"/>
      <c r="F8" s="85"/>
      <c r="G8" s="86"/>
      <c r="H8" s="100"/>
      <c r="I8" s="80"/>
      <c r="J8" s="80"/>
      <c r="K8" s="85"/>
      <c r="L8" s="86"/>
      <c r="M8" s="85"/>
      <c r="N8" s="86"/>
      <c r="O8" s="100"/>
    </row>
    <row r="9" spans="2:15" ht="14.25" customHeight="1">
      <c r="B9" s="101"/>
      <c r="C9" s="103"/>
      <c r="D9" s="6" t="s">
        <v>25</v>
      </c>
      <c r="E9" s="7" t="s">
        <v>2</v>
      </c>
      <c r="F9" s="6" t="s">
        <v>25</v>
      </c>
      <c r="G9" s="7" t="s">
        <v>2</v>
      </c>
      <c r="H9" s="105" t="s">
        <v>26</v>
      </c>
      <c r="I9" s="8" t="s">
        <v>25</v>
      </c>
      <c r="J9" s="107" t="s">
        <v>92</v>
      </c>
      <c r="K9" s="6" t="s">
        <v>25</v>
      </c>
      <c r="L9" s="7" t="s">
        <v>2</v>
      </c>
      <c r="M9" s="6" t="s">
        <v>25</v>
      </c>
      <c r="N9" s="7" t="s">
        <v>2</v>
      </c>
      <c r="O9" s="105" t="s">
        <v>26</v>
      </c>
    </row>
    <row r="10" spans="2:15" ht="14.4" customHeight="1" thickBot="1">
      <c r="B10" s="102"/>
      <c r="C10" s="104"/>
      <c r="D10" s="9" t="s">
        <v>27</v>
      </c>
      <c r="E10" s="10" t="s">
        <v>28</v>
      </c>
      <c r="F10" s="9" t="s">
        <v>27</v>
      </c>
      <c r="G10" s="10" t="s">
        <v>28</v>
      </c>
      <c r="H10" s="106"/>
      <c r="I10" s="11" t="s">
        <v>27</v>
      </c>
      <c r="J10" s="108"/>
      <c r="K10" s="9" t="s">
        <v>27</v>
      </c>
      <c r="L10" s="10" t="s">
        <v>28</v>
      </c>
      <c r="M10" s="9" t="s">
        <v>27</v>
      </c>
      <c r="N10" s="10" t="s">
        <v>28</v>
      </c>
      <c r="O10" s="106"/>
    </row>
    <row r="11" spans="2:15" ht="14.4" customHeight="1" thickBot="1">
      <c r="B11" s="12">
        <v>1</v>
      </c>
      <c r="C11" s="13" t="s">
        <v>10</v>
      </c>
      <c r="D11" s="14">
        <v>637</v>
      </c>
      <c r="E11" s="15">
        <v>0.23037974683544304</v>
      </c>
      <c r="F11" s="14">
        <v>641</v>
      </c>
      <c r="G11" s="15">
        <v>0.18770131771595899</v>
      </c>
      <c r="H11" s="16">
        <v>-6.2402496099843718E-3</v>
      </c>
      <c r="I11" s="14">
        <v>637</v>
      </c>
      <c r="J11" s="16">
        <v>0</v>
      </c>
      <c r="K11" s="14">
        <v>1655</v>
      </c>
      <c r="L11" s="15">
        <v>0.2290340437309715</v>
      </c>
      <c r="M11" s="14">
        <v>1310</v>
      </c>
      <c r="N11" s="15">
        <v>0.15236101418934636</v>
      </c>
      <c r="O11" s="16">
        <v>0.26335877862595414</v>
      </c>
    </row>
    <row r="12" spans="2:15" ht="14.4" customHeight="1" thickBot="1">
      <c r="B12" s="59">
        <v>2</v>
      </c>
      <c r="C12" s="18" t="s">
        <v>8</v>
      </c>
      <c r="D12" s="19">
        <v>499</v>
      </c>
      <c r="E12" s="20">
        <v>0.18047016274864375</v>
      </c>
      <c r="F12" s="19">
        <v>640</v>
      </c>
      <c r="G12" s="20">
        <v>0.18740849194729137</v>
      </c>
      <c r="H12" s="21">
        <v>-0.22031250000000002</v>
      </c>
      <c r="I12" s="19">
        <v>328</v>
      </c>
      <c r="J12" s="21">
        <v>0.52134146341463405</v>
      </c>
      <c r="K12" s="19">
        <v>1200</v>
      </c>
      <c r="L12" s="20">
        <v>0.16606698034874065</v>
      </c>
      <c r="M12" s="19">
        <v>1639</v>
      </c>
      <c r="N12" s="20">
        <v>0.19062572691323565</v>
      </c>
      <c r="O12" s="21">
        <v>-0.26784624771201948</v>
      </c>
    </row>
    <row r="13" spans="2:15" ht="14.4" customHeight="1" thickBot="1">
      <c r="B13" s="12">
        <v>3</v>
      </c>
      <c r="C13" s="13" t="s">
        <v>9</v>
      </c>
      <c r="D13" s="14">
        <v>410</v>
      </c>
      <c r="E13" s="15">
        <v>0.14828209764918626</v>
      </c>
      <c r="F13" s="14">
        <v>674</v>
      </c>
      <c r="G13" s="15">
        <v>0.19736456808199121</v>
      </c>
      <c r="H13" s="16">
        <v>-0.39169139465875369</v>
      </c>
      <c r="I13" s="14">
        <v>357</v>
      </c>
      <c r="J13" s="16">
        <v>0.14845938375350132</v>
      </c>
      <c r="K13" s="14">
        <v>1186</v>
      </c>
      <c r="L13" s="15">
        <v>0.16412953224467203</v>
      </c>
      <c r="M13" s="14">
        <v>1818</v>
      </c>
      <c r="N13" s="15">
        <v>0.21144452198185626</v>
      </c>
      <c r="O13" s="16">
        <v>-0.34763476347634759</v>
      </c>
    </row>
    <row r="14" spans="2:15" ht="14.4" customHeight="1" thickBot="1">
      <c r="B14" s="59">
        <v>4</v>
      </c>
      <c r="C14" s="18" t="s">
        <v>4</v>
      </c>
      <c r="D14" s="19">
        <v>495</v>
      </c>
      <c r="E14" s="20">
        <v>0.17902350813743217</v>
      </c>
      <c r="F14" s="19">
        <v>297</v>
      </c>
      <c r="G14" s="20">
        <v>8.6969253294289894E-2</v>
      </c>
      <c r="H14" s="21">
        <v>0.66666666666666674</v>
      </c>
      <c r="I14" s="19">
        <v>291</v>
      </c>
      <c r="J14" s="21">
        <v>0.7010309278350515</v>
      </c>
      <c r="K14" s="19">
        <v>1117</v>
      </c>
      <c r="L14" s="20">
        <v>0.15458068087461943</v>
      </c>
      <c r="M14" s="19">
        <v>740</v>
      </c>
      <c r="N14" s="20">
        <v>8.6066527099325427E-2</v>
      </c>
      <c r="O14" s="21">
        <v>0.50945945945945947</v>
      </c>
    </row>
    <row r="15" spans="2:15" ht="14.4" customHeight="1" thickBot="1">
      <c r="B15" s="12">
        <v>5</v>
      </c>
      <c r="C15" s="13" t="s">
        <v>3</v>
      </c>
      <c r="D15" s="14">
        <v>312</v>
      </c>
      <c r="E15" s="15">
        <v>0.11283905967450271</v>
      </c>
      <c r="F15" s="14">
        <v>554</v>
      </c>
      <c r="G15" s="15">
        <v>0.16222547584187408</v>
      </c>
      <c r="H15" s="16">
        <v>-0.43682310469314078</v>
      </c>
      <c r="I15" s="14">
        <v>292</v>
      </c>
      <c r="J15" s="16">
        <v>6.8493150684931559E-2</v>
      </c>
      <c r="K15" s="14">
        <v>863</v>
      </c>
      <c r="L15" s="15">
        <v>0.11942983670080266</v>
      </c>
      <c r="M15" s="14">
        <v>1536</v>
      </c>
      <c r="N15" s="15">
        <v>0.17864619678995114</v>
      </c>
      <c r="O15" s="16">
        <v>-0.43815104166666663</v>
      </c>
    </row>
    <row r="16" spans="2:15" ht="14.4" customHeight="1" thickBot="1">
      <c r="B16" s="59">
        <v>6</v>
      </c>
      <c r="C16" s="18" t="s">
        <v>12</v>
      </c>
      <c r="D16" s="19">
        <v>260</v>
      </c>
      <c r="E16" s="20">
        <v>9.403254972875226E-2</v>
      </c>
      <c r="F16" s="19">
        <v>284</v>
      </c>
      <c r="G16" s="20">
        <v>8.3162518301610547E-2</v>
      </c>
      <c r="H16" s="21">
        <v>-8.4507042253521125E-2</v>
      </c>
      <c r="I16" s="19">
        <v>237</v>
      </c>
      <c r="J16" s="21">
        <v>9.704641350210963E-2</v>
      </c>
      <c r="K16" s="19">
        <v>696</v>
      </c>
      <c r="L16" s="20">
        <v>9.631884860226958E-2</v>
      </c>
      <c r="M16" s="19">
        <v>673</v>
      </c>
      <c r="N16" s="20">
        <v>7.8274017213305416E-2</v>
      </c>
      <c r="O16" s="21">
        <v>3.4175334323922835E-2</v>
      </c>
    </row>
    <row r="17" spans="2:15" ht="14.4" customHeight="1" thickBot="1">
      <c r="B17" s="12">
        <v>7</v>
      </c>
      <c r="C17" s="13" t="s">
        <v>11</v>
      </c>
      <c r="D17" s="14">
        <v>98</v>
      </c>
      <c r="E17" s="15">
        <v>3.5443037974683546E-2</v>
      </c>
      <c r="F17" s="14">
        <v>197</v>
      </c>
      <c r="G17" s="15">
        <v>5.7686676427525625E-2</v>
      </c>
      <c r="H17" s="16">
        <v>-0.50253807106598991</v>
      </c>
      <c r="I17" s="14">
        <v>128</v>
      </c>
      <c r="J17" s="16">
        <v>-0.234375</v>
      </c>
      <c r="K17" s="14">
        <v>331</v>
      </c>
      <c r="L17" s="15">
        <v>4.5806808746194298E-2</v>
      </c>
      <c r="M17" s="14">
        <v>555</v>
      </c>
      <c r="N17" s="15">
        <v>6.4549895324494067E-2</v>
      </c>
      <c r="O17" s="16">
        <v>-0.40360360360360359</v>
      </c>
    </row>
    <row r="18" spans="2:15" ht="14.4" thickBot="1">
      <c r="B18" s="97" t="s">
        <v>56</v>
      </c>
      <c r="C18" s="98"/>
      <c r="D18" s="23">
        <f>SUM(D11:D17)</f>
        <v>2711</v>
      </c>
      <c r="E18" s="24">
        <f>D18/D20</f>
        <v>0.98047016274864374</v>
      </c>
      <c r="F18" s="23">
        <f>SUM(F11:F17)</f>
        <v>3287</v>
      </c>
      <c r="G18" s="24">
        <f>F18/F20</f>
        <v>0.96251830161054175</v>
      </c>
      <c r="H18" s="25">
        <f>D18/F18-1</f>
        <v>-0.17523577730453299</v>
      </c>
      <c r="I18" s="23">
        <f>SUM(I11:I17)</f>
        <v>2270</v>
      </c>
      <c r="J18" s="24">
        <f>D18/I18-1</f>
        <v>0.19427312775330408</v>
      </c>
      <c r="K18" s="23">
        <f>SUM(K11:K17)</f>
        <v>7048</v>
      </c>
      <c r="L18" s="24">
        <f>K18/K20</f>
        <v>0.97536673124827011</v>
      </c>
      <c r="M18" s="23">
        <f>SUM(M11:M17)</f>
        <v>8271</v>
      </c>
      <c r="N18" s="24">
        <f>M18/M20</f>
        <v>0.96196789951151429</v>
      </c>
      <c r="O18" s="25">
        <f>K18/M18-1</f>
        <v>-0.14786603796397046</v>
      </c>
    </row>
    <row r="19" spans="2:15" ht="14.4" thickBot="1">
      <c r="B19" s="97" t="s">
        <v>29</v>
      </c>
      <c r="C19" s="98"/>
      <c r="D19" s="38">
        <f>D20-D18</f>
        <v>54</v>
      </c>
      <c r="E19" s="24">
        <f>D19/D20</f>
        <v>1.9529837251356239E-2</v>
      </c>
      <c r="F19" s="38">
        <f>F20-F18</f>
        <v>128</v>
      </c>
      <c r="G19" s="24">
        <f>F19/F20</f>
        <v>3.7481698389458272E-2</v>
      </c>
      <c r="H19" s="25">
        <f>D19/F19-1</f>
        <v>-0.578125</v>
      </c>
      <c r="I19" s="38">
        <f>I20-I18</f>
        <v>50</v>
      </c>
      <c r="J19" s="25">
        <f>D19/I19-1</f>
        <v>8.0000000000000071E-2</v>
      </c>
      <c r="K19" s="38">
        <f>K20-K18</f>
        <v>178</v>
      </c>
      <c r="L19" s="24">
        <f>K19/K20</f>
        <v>2.4633268751729866E-2</v>
      </c>
      <c r="M19" s="38">
        <f>M20-M18</f>
        <v>327</v>
      </c>
      <c r="N19" s="24">
        <f>M19/M20</f>
        <v>3.8032100488485696E-2</v>
      </c>
      <c r="O19" s="25">
        <f>K19/M19-1</f>
        <v>-0.45565749235474007</v>
      </c>
    </row>
    <row r="20" spans="2:15" ht="14.4" thickBot="1">
      <c r="B20" s="95" t="s">
        <v>30</v>
      </c>
      <c r="C20" s="96"/>
      <c r="D20" s="26">
        <v>2765</v>
      </c>
      <c r="E20" s="27">
        <v>1</v>
      </c>
      <c r="F20" s="26">
        <v>3415</v>
      </c>
      <c r="G20" s="27">
        <v>1</v>
      </c>
      <c r="H20" s="28">
        <v>-0.19033674963396774</v>
      </c>
      <c r="I20" s="26">
        <v>2320</v>
      </c>
      <c r="J20" s="28">
        <v>0.1918103448275863</v>
      </c>
      <c r="K20" s="26">
        <v>7226</v>
      </c>
      <c r="L20" s="27">
        <v>1</v>
      </c>
      <c r="M20" s="26">
        <v>8598</v>
      </c>
      <c r="N20" s="27">
        <v>1</v>
      </c>
      <c r="O20" s="28">
        <v>-0.15957199348685736</v>
      </c>
    </row>
    <row r="21" spans="2:15">
      <c r="B21" s="60" t="s">
        <v>41</v>
      </c>
    </row>
    <row r="22" spans="2:15">
      <c r="B22" s="1" t="s">
        <v>61</v>
      </c>
    </row>
    <row r="23" spans="2:15">
      <c r="B23" s="30" t="s">
        <v>62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2" priority="3" operator="equal">
      <formula>0</formula>
    </cfRule>
  </conditionalFormatting>
  <conditionalFormatting sqref="H11:H19 O11:O19">
    <cfRule type="cellIs" dxfId="51" priority="1" operator="lessThan">
      <formula>0</formula>
    </cfRule>
  </conditionalFormatting>
  <conditionalFormatting sqref="J11:J17">
    <cfRule type="cellIs" dxfId="50" priority="7" operator="lessThan">
      <formula>0</formula>
    </cfRule>
  </conditionalFormatting>
  <conditionalFormatting sqref="J19">
    <cfRule type="cellIs" dxfId="49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45387</v>
      </c>
    </row>
    <row r="2" spans="2:15" ht="14.4" customHeight="1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1"/>
    </row>
    <row r="3" spans="2:15" ht="14.4" customHeight="1" thickBo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62" t="s">
        <v>34</v>
      </c>
    </row>
    <row r="4" spans="2:15" ht="14.4" customHeight="1">
      <c r="B4" s="109" t="s">
        <v>21</v>
      </c>
      <c r="C4" s="111" t="s">
        <v>1</v>
      </c>
      <c r="D4" s="92" t="s">
        <v>87</v>
      </c>
      <c r="E4" s="92"/>
      <c r="F4" s="92"/>
      <c r="G4" s="92"/>
      <c r="H4" s="82"/>
      <c r="I4" s="81" t="s">
        <v>74</v>
      </c>
      <c r="J4" s="82"/>
      <c r="K4" s="81" t="s">
        <v>88</v>
      </c>
      <c r="L4" s="92"/>
      <c r="M4" s="92"/>
      <c r="N4" s="92"/>
      <c r="O4" s="93"/>
    </row>
    <row r="5" spans="2:15" ht="14.4" customHeight="1" thickBot="1">
      <c r="B5" s="110"/>
      <c r="C5" s="112"/>
      <c r="D5" s="90" t="s">
        <v>89</v>
      </c>
      <c r="E5" s="90"/>
      <c r="F5" s="90"/>
      <c r="G5" s="90"/>
      <c r="H5" s="94"/>
      <c r="I5" s="89" t="s">
        <v>75</v>
      </c>
      <c r="J5" s="94"/>
      <c r="K5" s="89" t="s">
        <v>90</v>
      </c>
      <c r="L5" s="90"/>
      <c r="M5" s="90"/>
      <c r="N5" s="90"/>
      <c r="O5" s="91"/>
    </row>
    <row r="6" spans="2:15" ht="14.4" customHeight="1">
      <c r="B6" s="110"/>
      <c r="C6" s="112"/>
      <c r="D6" s="83">
        <v>2024</v>
      </c>
      <c r="E6" s="84"/>
      <c r="F6" s="83">
        <v>2023</v>
      </c>
      <c r="G6" s="84"/>
      <c r="H6" s="99" t="s">
        <v>22</v>
      </c>
      <c r="I6" s="79">
        <v>2024</v>
      </c>
      <c r="J6" s="79" t="s">
        <v>91</v>
      </c>
      <c r="K6" s="83">
        <v>2024</v>
      </c>
      <c r="L6" s="84"/>
      <c r="M6" s="83">
        <v>2023</v>
      </c>
      <c r="N6" s="84"/>
      <c r="O6" s="99" t="s">
        <v>22</v>
      </c>
    </row>
    <row r="7" spans="2:15" ht="14.4" customHeight="1" thickBot="1">
      <c r="B7" s="101" t="s">
        <v>21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4.4" customHeight="1">
      <c r="B8" s="101"/>
      <c r="C8" s="103"/>
      <c r="D8" s="6" t="s">
        <v>25</v>
      </c>
      <c r="E8" s="7" t="s">
        <v>2</v>
      </c>
      <c r="F8" s="6" t="s">
        <v>25</v>
      </c>
      <c r="G8" s="7" t="s">
        <v>2</v>
      </c>
      <c r="H8" s="105" t="s">
        <v>26</v>
      </c>
      <c r="I8" s="8" t="s">
        <v>25</v>
      </c>
      <c r="J8" s="107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105" t="s">
        <v>26</v>
      </c>
    </row>
    <row r="9" spans="2:15" ht="14.4" customHeight="1" thickBot="1">
      <c r="B9" s="102"/>
      <c r="C9" s="104"/>
      <c r="D9" s="9" t="s">
        <v>27</v>
      </c>
      <c r="E9" s="10" t="s">
        <v>28</v>
      </c>
      <c r="F9" s="9" t="s">
        <v>27</v>
      </c>
      <c r="G9" s="10" t="s">
        <v>28</v>
      </c>
      <c r="H9" s="106"/>
      <c r="I9" s="11" t="s">
        <v>27</v>
      </c>
      <c r="J9" s="108"/>
      <c r="K9" s="9" t="s">
        <v>27</v>
      </c>
      <c r="L9" s="10" t="s">
        <v>28</v>
      </c>
      <c r="M9" s="9" t="s">
        <v>27</v>
      </c>
      <c r="N9" s="10" t="s">
        <v>28</v>
      </c>
      <c r="O9" s="106"/>
    </row>
    <row r="10" spans="2:15" ht="14.4" customHeight="1" thickBot="1">
      <c r="B10" s="63"/>
      <c r="C10" s="13" t="s">
        <v>12</v>
      </c>
      <c r="D10" s="14">
        <v>170</v>
      </c>
      <c r="E10" s="15">
        <v>0.65134099616858232</v>
      </c>
      <c r="F10" s="14">
        <v>190</v>
      </c>
      <c r="G10" s="15">
        <v>0.50802139037433158</v>
      </c>
      <c r="H10" s="16">
        <v>-0.10526315789473684</v>
      </c>
      <c r="I10" s="14">
        <v>144</v>
      </c>
      <c r="J10" s="16">
        <v>0.18055555555555558</v>
      </c>
      <c r="K10" s="14">
        <v>461</v>
      </c>
      <c r="L10" s="15">
        <v>0.62466124661246614</v>
      </c>
      <c r="M10" s="14">
        <v>410</v>
      </c>
      <c r="N10" s="15">
        <v>0.48406139315230223</v>
      </c>
      <c r="O10" s="16">
        <v>0.12439024390243913</v>
      </c>
    </row>
    <row r="11" spans="2:15" ht="14.4" customHeight="1" thickBot="1">
      <c r="B11" s="64"/>
      <c r="C11" s="18" t="s">
        <v>9</v>
      </c>
      <c r="D11" s="19">
        <v>28</v>
      </c>
      <c r="E11" s="20">
        <v>0.10727969348659004</v>
      </c>
      <c r="F11" s="19">
        <v>43</v>
      </c>
      <c r="G11" s="20">
        <v>0.11497326203208556</v>
      </c>
      <c r="H11" s="21">
        <v>-0.34883720930232553</v>
      </c>
      <c r="I11" s="19">
        <v>39</v>
      </c>
      <c r="J11" s="21">
        <v>-0.28205128205128205</v>
      </c>
      <c r="K11" s="19">
        <v>99</v>
      </c>
      <c r="L11" s="20">
        <v>0.13414634146341464</v>
      </c>
      <c r="M11" s="19">
        <v>113</v>
      </c>
      <c r="N11" s="20">
        <v>0.13341204250295161</v>
      </c>
      <c r="O11" s="21">
        <v>-0.12389380530973448</v>
      </c>
    </row>
    <row r="12" spans="2:15" ht="14.4" customHeight="1" thickBot="1">
      <c r="B12" s="64"/>
      <c r="C12" s="13" t="s">
        <v>39</v>
      </c>
      <c r="D12" s="14">
        <v>19</v>
      </c>
      <c r="E12" s="15">
        <v>7.2796934865900387E-2</v>
      </c>
      <c r="F12" s="14">
        <v>41</v>
      </c>
      <c r="G12" s="15">
        <v>0.10962566844919786</v>
      </c>
      <c r="H12" s="16">
        <v>-0.53658536585365857</v>
      </c>
      <c r="I12" s="14">
        <v>13</v>
      </c>
      <c r="J12" s="16">
        <v>0.46153846153846145</v>
      </c>
      <c r="K12" s="14">
        <v>48</v>
      </c>
      <c r="L12" s="15">
        <v>6.5040650406504072E-2</v>
      </c>
      <c r="M12" s="14">
        <v>109</v>
      </c>
      <c r="N12" s="15">
        <v>0.12868949232585597</v>
      </c>
      <c r="O12" s="16">
        <v>-0.55963302752293576</v>
      </c>
    </row>
    <row r="13" spans="2:15" ht="14.4" customHeight="1" thickBot="1">
      <c r="B13" s="64"/>
      <c r="C13" s="65" t="s">
        <v>4</v>
      </c>
      <c r="D13" s="19">
        <v>14</v>
      </c>
      <c r="E13" s="20">
        <v>5.3639846743295021E-2</v>
      </c>
      <c r="F13" s="19">
        <v>40</v>
      </c>
      <c r="G13" s="20">
        <v>0.10695187165775401</v>
      </c>
      <c r="H13" s="21">
        <v>-0.65</v>
      </c>
      <c r="I13" s="19">
        <v>6</v>
      </c>
      <c r="J13" s="21">
        <v>1.3333333333333335</v>
      </c>
      <c r="K13" s="19">
        <v>33</v>
      </c>
      <c r="L13" s="20">
        <v>4.4715447154471545E-2</v>
      </c>
      <c r="M13" s="19">
        <v>85</v>
      </c>
      <c r="N13" s="20">
        <v>0.10035419126328217</v>
      </c>
      <c r="O13" s="21">
        <v>-0.61176470588235299</v>
      </c>
    </row>
    <row r="14" spans="2:15" ht="14.4" customHeight="1" thickBot="1">
      <c r="B14" s="64"/>
      <c r="C14" s="66" t="s">
        <v>11</v>
      </c>
      <c r="D14" s="14">
        <v>6</v>
      </c>
      <c r="E14" s="15">
        <v>2.2988505747126436E-2</v>
      </c>
      <c r="F14" s="14">
        <v>4</v>
      </c>
      <c r="G14" s="15">
        <v>1.06951871657754E-2</v>
      </c>
      <c r="H14" s="16">
        <v>0.5</v>
      </c>
      <c r="I14" s="14">
        <v>11</v>
      </c>
      <c r="J14" s="16">
        <v>-0.45454545454545459</v>
      </c>
      <c r="K14" s="14">
        <v>27</v>
      </c>
      <c r="L14" s="15">
        <v>3.6585365853658534E-2</v>
      </c>
      <c r="M14" s="14">
        <v>17</v>
      </c>
      <c r="N14" s="15">
        <v>2.0070838252656435E-2</v>
      </c>
      <c r="O14" s="16">
        <v>0.58823529411764697</v>
      </c>
    </row>
    <row r="15" spans="2:15" ht="14.4" customHeight="1" thickBot="1">
      <c r="B15" s="64"/>
      <c r="C15" s="67" t="s">
        <v>3</v>
      </c>
      <c r="D15" s="19">
        <v>9</v>
      </c>
      <c r="E15" s="20">
        <v>3.4482758620689655E-2</v>
      </c>
      <c r="F15" s="19">
        <v>17</v>
      </c>
      <c r="G15" s="20">
        <v>4.5454545454545456E-2</v>
      </c>
      <c r="H15" s="21">
        <v>-0.47058823529411764</v>
      </c>
      <c r="I15" s="19">
        <v>10</v>
      </c>
      <c r="J15" s="21">
        <v>-9.9999999999999978E-2</v>
      </c>
      <c r="K15" s="19">
        <v>22</v>
      </c>
      <c r="L15" s="20">
        <v>2.9810298102981029E-2</v>
      </c>
      <c r="M15" s="19">
        <v>38</v>
      </c>
      <c r="N15" s="20">
        <v>4.4864226682408498E-2</v>
      </c>
      <c r="O15" s="21">
        <v>-0.42105263157894735</v>
      </c>
    </row>
    <row r="16" spans="2:15" ht="14.4" customHeight="1" thickBot="1">
      <c r="B16" s="64"/>
      <c r="C16" s="13" t="s">
        <v>66</v>
      </c>
      <c r="D16" s="14">
        <v>3</v>
      </c>
      <c r="E16" s="15">
        <v>1.1494252873563218E-2</v>
      </c>
      <c r="F16" s="14">
        <v>8</v>
      </c>
      <c r="G16" s="15">
        <v>2.1390374331550801E-2</v>
      </c>
      <c r="H16" s="16">
        <v>-0.625</v>
      </c>
      <c r="I16" s="14">
        <v>2</v>
      </c>
      <c r="J16" s="16">
        <v>0.5</v>
      </c>
      <c r="K16" s="14">
        <v>8</v>
      </c>
      <c r="L16" s="15">
        <v>1.0840108401084011E-2</v>
      </c>
      <c r="M16" s="14">
        <v>17</v>
      </c>
      <c r="N16" s="15">
        <v>2.0070838252656435E-2</v>
      </c>
      <c r="O16" s="16">
        <v>-0.52941176470588236</v>
      </c>
    </row>
    <row r="17" spans="2:15" ht="14.4" customHeight="1" thickBot="1">
      <c r="B17" s="68"/>
      <c r="C17" s="67" t="s">
        <v>29</v>
      </c>
      <c r="D17" s="19">
        <v>12</v>
      </c>
      <c r="E17" s="20">
        <v>4.5977011494252873E-2</v>
      </c>
      <c r="F17" s="19">
        <v>31</v>
      </c>
      <c r="G17" s="20">
        <v>8.2887700534759357E-2</v>
      </c>
      <c r="H17" s="21">
        <v>-0.61290322580645162</v>
      </c>
      <c r="I17" s="19">
        <v>16</v>
      </c>
      <c r="J17" s="21">
        <v>6.6945606694560664E-2</v>
      </c>
      <c r="K17" s="19">
        <v>40</v>
      </c>
      <c r="L17" s="20">
        <v>5.4200542005420058E-2</v>
      </c>
      <c r="M17" s="19">
        <v>58</v>
      </c>
      <c r="N17" s="20">
        <v>6.8476977567886663E-2</v>
      </c>
      <c r="O17" s="21">
        <v>-0.31034482758620685</v>
      </c>
    </row>
    <row r="18" spans="2:15" ht="14.4" customHeight="1" thickBot="1">
      <c r="B18" s="22" t="s">
        <v>5</v>
      </c>
      <c r="C18" s="22" t="s">
        <v>30</v>
      </c>
      <c r="D18" s="23">
        <v>261</v>
      </c>
      <c r="E18" s="24">
        <v>0.99999999999999989</v>
      </c>
      <c r="F18" s="23">
        <v>374</v>
      </c>
      <c r="G18" s="24">
        <v>1</v>
      </c>
      <c r="H18" s="25">
        <v>-0.30213903743315507</v>
      </c>
      <c r="I18" s="23">
        <v>239</v>
      </c>
      <c r="J18" s="24">
        <v>9.2050209205020828E-2</v>
      </c>
      <c r="K18" s="23">
        <v>738</v>
      </c>
      <c r="L18" s="24">
        <v>0.99999999999999989</v>
      </c>
      <c r="M18" s="23">
        <v>847</v>
      </c>
      <c r="N18" s="24">
        <v>0.99999999999999967</v>
      </c>
      <c r="O18" s="25">
        <v>-0.12868949232585591</v>
      </c>
    </row>
    <row r="19" spans="2:15" ht="14.4" customHeight="1" thickBot="1">
      <c r="B19" s="63"/>
      <c r="C19" s="13" t="s">
        <v>10</v>
      </c>
      <c r="D19" s="14">
        <v>637</v>
      </c>
      <c r="E19" s="15">
        <v>0.25459632294164669</v>
      </c>
      <c r="F19" s="14">
        <v>641</v>
      </c>
      <c r="G19" s="15">
        <v>0.21085526315789474</v>
      </c>
      <c r="H19" s="16">
        <v>-6.2402496099843718E-3</v>
      </c>
      <c r="I19" s="14">
        <v>637</v>
      </c>
      <c r="J19" s="16">
        <v>0</v>
      </c>
      <c r="K19" s="14">
        <v>1655</v>
      </c>
      <c r="L19" s="15">
        <v>0.25536182687856812</v>
      </c>
      <c r="M19" s="14">
        <v>1310</v>
      </c>
      <c r="N19" s="15">
        <v>0.16916322314049587</v>
      </c>
      <c r="O19" s="16">
        <v>0.26335877862595414</v>
      </c>
    </row>
    <row r="20" spans="2:15" ht="14.4" customHeight="1" thickBot="1">
      <c r="B20" s="64"/>
      <c r="C20" s="18" t="s">
        <v>8</v>
      </c>
      <c r="D20" s="19">
        <v>497</v>
      </c>
      <c r="E20" s="20">
        <v>0.19864108713029577</v>
      </c>
      <c r="F20" s="19">
        <v>636</v>
      </c>
      <c r="G20" s="20">
        <v>0.20921052631578949</v>
      </c>
      <c r="H20" s="21">
        <v>-0.21855345911949686</v>
      </c>
      <c r="I20" s="19">
        <v>326</v>
      </c>
      <c r="J20" s="21">
        <v>0.52453987730061358</v>
      </c>
      <c r="K20" s="19">
        <v>1194</v>
      </c>
      <c r="L20" s="20">
        <v>0.18423082857583706</v>
      </c>
      <c r="M20" s="19">
        <v>1629</v>
      </c>
      <c r="N20" s="20">
        <v>0.21035640495867769</v>
      </c>
      <c r="O20" s="21">
        <v>-0.26703499079189685</v>
      </c>
    </row>
    <row r="21" spans="2:15" ht="14.4" customHeight="1" thickBot="1">
      <c r="B21" s="64"/>
      <c r="C21" s="13" t="s">
        <v>9</v>
      </c>
      <c r="D21" s="14">
        <v>382</v>
      </c>
      <c r="E21" s="15">
        <v>0.15267785771382894</v>
      </c>
      <c r="F21" s="14">
        <v>631</v>
      </c>
      <c r="G21" s="15">
        <v>0.2075657894736842</v>
      </c>
      <c r="H21" s="16">
        <v>-0.39461172741679873</v>
      </c>
      <c r="I21" s="14">
        <v>318</v>
      </c>
      <c r="J21" s="16">
        <v>0.20125786163522008</v>
      </c>
      <c r="K21" s="14">
        <v>1087</v>
      </c>
      <c r="L21" s="15">
        <v>0.16772103070513811</v>
      </c>
      <c r="M21" s="14">
        <v>1704</v>
      </c>
      <c r="N21" s="15">
        <v>0.22004132231404958</v>
      </c>
      <c r="O21" s="16">
        <v>-0.36208920187793425</v>
      </c>
    </row>
    <row r="22" spans="2:15" ht="14.4" customHeight="1" thickBot="1">
      <c r="B22" s="64"/>
      <c r="C22" s="65" t="s">
        <v>4</v>
      </c>
      <c r="D22" s="19">
        <v>480</v>
      </c>
      <c r="E22" s="20">
        <v>0.19184652278177458</v>
      </c>
      <c r="F22" s="19">
        <v>257</v>
      </c>
      <c r="G22" s="20">
        <v>8.4539473684210525E-2</v>
      </c>
      <c r="H22" s="21">
        <v>0.86770428015564205</v>
      </c>
      <c r="I22" s="19">
        <v>284</v>
      </c>
      <c r="J22" s="21">
        <v>0.6901408450704225</v>
      </c>
      <c r="K22" s="19">
        <v>1082</v>
      </c>
      <c r="L22" s="20">
        <v>0.16694954482332974</v>
      </c>
      <c r="M22" s="19">
        <v>655</v>
      </c>
      <c r="N22" s="20">
        <v>8.4581611570247933E-2</v>
      </c>
      <c r="O22" s="21">
        <v>0.65190839694656488</v>
      </c>
    </row>
    <row r="23" spans="2:15" ht="14.4" customHeight="1" thickBot="1">
      <c r="B23" s="64"/>
      <c r="C23" s="66" t="s">
        <v>3</v>
      </c>
      <c r="D23" s="14">
        <v>303</v>
      </c>
      <c r="E23" s="15">
        <v>0.1211031175059952</v>
      </c>
      <c r="F23" s="14">
        <v>537</v>
      </c>
      <c r="G23" s="15">
        <v>0.17664473684210527</v>
      </c>
      <c r="H23" s="16">
        <v>-0.43575418994413406</v>
      </c>
      <c r="I23" s="14">
        <v>282</v>
      </c>
      <c r="J23" s="16">
        <v>7.4468085106383031E-2</v>
      </c>
      <c r="K23" s="14">
        <v>841</v>
      </c>
      <c r="L23" s="15">
        <v>0.12976392532016665</v>
      </c>
      <c r="M23" s="14">
        <v>1498</v>
      </c>
      <c r="N23" s="15">
        <v>0.19344008264462809</v>
      </c>
      <c r="O23" s="16">
        <v>-0.43858477970627507</v>
      </c>
    </row>
    <row r="24" spans="2:15" ht="14.4" customHeight="1" thickBot="1">
      <c r="B24" s="64"/>
      <c r="C24" s="67" t="s">
        <v>11</v>
      </c>
      <c r="D24" s="19">
        <v>92</v>
      </c>
      <c r="E24" s="20">
        <v>3.6770583533173459E-2</v>
      </c>
      <c r="F24" s="19">
        <v>193</v>
      </c>
      <c r="G24" s="20">
        <v>6.3486842105263161E-2</v>
      </c>
      <c r="H24" s="21">
        <v>-0.52331606217616589</v>
      </c>
      <c r="I24" s="19">
        <v>117</v>
      </c>
      <c r="J24" s="21">
        <v>-0.21367521367521369</v>
      </c>
      <c r="K24" s="19">
        <v>304</v>
      </c>
      <c r="L24" s="20">
        <v>4.6906341613948466E-2</v>
      </c>
      <c r="M24" s="19">
        <v>538</v>
      </c>
      <c r="N24" s="20">
        <v>6.9473140495867766E-2</v>
      </c>
      <c r="O24" s="21">
        <v>-0.43494423791821557</v>
      </c>
    </row>
    <row r="25" spans="2:15" ht="14.4" customHeight="1" thickBot="1">
      <c r="B25" s="64"/>
      <c r="C25" s="13" t="s">
        <v>12</v>
      </c>
      <c r="D25" s="14">
        <v>89</v>
      </c>
      <c r="E25" s="15">
        <v>3.5571542765787369E-2</v>
      </c>
      <c r="F25" s="14">
        <v>93</v>
      </c>
      <c r="G25" s="15">
        <v>3.0592105263157896E-2</v>
      </c>
      <c r="H25" s="16">
        <v>-4.3010752688172005E-2</v>
      </c>
      <c r="I25" s="14">
        <v>93</v>
      </c>
      <c r="J25" s="16">
        <v>-4.3010752688172005E-2</v>
      </c>
      <c r="K25" s="14">
        <v>232</v>
      </c>
      <c r="L25" s="15">
        <v>3.5796944915908041E-2</v>
      </c>
      <c r="M25" s="14">
        <v>260</v>
      </c>
      <c r="N25" s="15">
        <v>3.3574380165289255E-2</v>
      </c>
      <c r="O25" s="16">
        <v>-0.10769230769230764</v>
      </c>
    </row>
    <row r="26" spans="2:15" ht="14.4" customHeight="1" thickBot="1">
      <c r="B26" s="64"/>
      <c r="C26" s="67" t="s">
        <v>58</v>
      </c>
      <c r="D26" s="19">
        <v>16</v>
      </c>
      <c r="E26" s="20">
        <v>6.3948840927258192E-3</v>
      </c>
      <c r="F26" s="19">
        <v>51</v>
      </c>
      <c r="G26" s="20">
        <v>1.6776315789473684E-2</v>
      </c>
      <c r="H26" s="21">
        <v>-0.68627450980392157</v>
      </c>
      <c r="I26" s="19">
        <v>20</v>
      </c>
      <c r="J26" s="21">
        <v>-0.19999999999999996</v>
      </c>
      <c r="K26" s="19">
        <v>78</v>
      </c>
      <c r="L26" s="20">
        <v>1.2035179756210461E-2</v>
      </c>
      <c r="M26" s="19">
        <v>147</v>
      </c>
      <c r="N26" s="20">
        <v>1.8982438016528925E-2</v>
      </c>
      <c r="O26" s="21">
        <v>-0.46938775510204078</v>
      </c>
    </row>
    <row r="27" spans="2:15" ht="14.4" customHeight="1" thickBot="1">
      <c r="B27" s="68"/>
      <c r="C27" s="13" t="s">
        <v>29</v>
      </c>
      <c r="D27" s="14">
        <v>6</v>
      </c>
      <c r="E27" s="15">
        <v>2.3980815347721821E-3</v>
      </c>
      <c r="F27" s="14">
        <v>1</v>
      </c>
      <c r="G27" s="15">
        <v>3.2894736842105262E-4</v>
      </c>
      <c r="H27" s="16">
        <v>5</v>
      </c>
      <c r="I27" s="14">
        <v>1</v>
      </c>
      <c r="J27" s="16">
        <v>5</v>
      </c>
      <c r="K27" s="14">
        <v>8</v>
      </c>
      <c r="L27" s="15">
        <v>1.2343774108933806E-3</v>
      </c>
      <c r="M27" s="14">
        <v>3</v>
      </c>
      <c r="N27" s="15">
        <v>3.8739669421487604E-4</v>
      </c>
      <c r="O27" s="16">
        <v>1.6666666666666665</v>
      </c>
    </row>
    <row r="28" spans="2:15" ht="14.4" customHeight="1" thickBot="1">
      <c r="B28" s="22" t="s">
        <v>6</v>
      </c>
      <c r="C28" s="22" t="s">
        <v>30</v>
      </c>
      <c r="D28" s="23">
        <v>2502</v>
      </c>
      <c r="E28" s="24">
        <v>1</v>
      </c>
      <c r="F28" s="23">
        <v>3040</v>
      </c>
      <c r="G28" s="24">
        <v>1</v>
      </c>
      <c r="H28" s="25">
        <v>-0.17697368421052628</v>
      </c>
      <c r="I28" s="23">
        <v>2078</v>
      </c>
      <c r="J28" s="24">
        <v>0.20404234841193447</v>
      </c>
      <c r="K28" s="23">
        <v>6481</v>
      </c>
      <c r="L28" s="24">
        <v>0.99999999999999989</v>
      </c>
      <c r="M28" s="23">
        <v>7744</v>
      </c>
      <c r="N28" s="24">
        <v>0.99999999999999989</v>
      </c>
      <c r="O28" s="25">
        <v>-0.16309400826446285</v>
      </c>
    </row>
    <row r="29" spans="2:15" ht="14.4" customHeight="1" thickBot="1">
      <c r="B29" s="22" t="s">
        <v>47</v>
      </c>
      <c r="C29" s="22" t="s">
        <v>30</v>
      </c>
      <c r="D29" s="23">
        <v>2</v>
      </c>
      <c r="E29" s="24">
        <v>1</v>
      </c>
      <c r="F29" s="23">
        <v>1</v>
      </c>
      <c r="G29" s="24">
        <v>1</v>
      </c>
      <c r="H29" s="25">
        <v>1</v>
      </c>
      <c r="I29" s="23">
        <v>3</v>
      </c>
      <c r="J29" s="24">
        <v>-0.33333333333333337</v>
      </c>
      <c r="K29" s="23">
        <v>7</v>
      </c>
      <c r="L29" s="24">
        <v>0.99999999999999989</v>
      </c>
      <c r="M29" s="23">
        <v>7</v>
      </c>
      <c r="N29" s="24">
        <v>1</v>
      </c>
      <c r="O29" s="25">
        <v>0</v>
      </c>
    </row>
    <row r="30" spans="2:15" ht="14.4" customHeight="1" thickBot="1">
      <c r="B30" s="95"/>
      <c r="C30" s="96" t="s">
        <v>30</v>
      </c>
      <c r="D30" s="26">
        <v>2765</v>
      </c>
      <c r="E30" s="27">
        <v>1</v>
      </c>
      <c r="F30" s="26">
        <v>3415</v>
      </c>
      <c r="G30" s="27">
        <v>1</v>
      </c>
      <c r="H30" s="28">
        <v>-0.19033674963396774</v>
      </c>
      <c r="I30" s="26">
        <v>2320</v>
      </c>
      <c r="J30" s="28">
        <v>0.1918103448275863</v>
      </c>
      <c r="K30" s="26">
        <v>7226</v>
      </c>
      <c r="L30" s="27">
        <v>1</v>
      </c>
      <c r="M30" s="26">
        <v>8598</v>
      </c>
      <c r="N30" s="27">
        <v>1</v>
      </c>
      <c r="O30" s="28">
        <v>-0.15957199348685736</v>
      </c>
    </row>
    <row r="31" spans="2:15" ht="14.4" customHeight="1">
      <c r="B31" s="1" t="s">
        <v>61</v>
      </c>
      <c r="C31" s="29"/>
      <c r="D31" s="1"/>
      <c r="E31" s="1"/>
      <c r="F31" s="1"/>
      <c r="G31" s="1"/>
    </row>
    <row r="32" spans="2:15">
      <c r="B32" s="30" t="s">
        <v>62</v>
      </c>
      <c r="C32" s="1"/>
      <c r="D32" s="1"/>
      <c r="E32" s="1"/>
      <c r="F32" s="1"/>
      <c r="G32" s="1"/>
    </row>
    <row r="34" spans="2:15">
      <c r="B34" s="87" t="s">
        <v>37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61"/>
    </row>
    <row r="35" spans="2:15" ht="14.4" thickBot="1">
      <c r="B35" s="88" t="s">
        <v>38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62" t="s">
        <v>34</v>
      </c>
    </row>
    <row r="36" spans="2:15" ht="14.4" customHeight="1">
      <c r="B36" s="109" t="s">
        <v>21</v>
      </c>
      <c r="C36" s="111" t="s">
        <v>1</v>
      </c>
      <c r="D36" s="92" t="s">
        <v>87</v>
      </c>
      <c r="E36" s="92"/>
      <c r="F36" s="92"/>
      <c r="G36" s="92"/>
      <c r="H36" s="82"/>
      <c r="I36" s="81" t="s">
        <v>74</v>
      </c>
      <c r="J36" s="82"/>
      <c r="K36" s="81" t="s">
        <v>88</v>
      </c>
      <c r="L36" s="92"/>
      <c r="M36" s="92"/>
      <c r="N36" s="92"/>
      <c r="O36" s="93"/>
    </row>
    <row r="37" spans="2:15" ht="14.4" customHeight="1" thickBot="1">
      <c r="B37" s="110"/>
      <c r="C37" s="112"/>
      <c r="D37" s="90" t="s">
        <v>89</v>
      </c>
      <c r="E37" s="90"/>
      <c r="F37" s="90"/>
      <c r="G37" s="90"/>
      <c r="H37" s="94"/>
      <c r="I37" s="89" t="s">
        <v>75</v>
      </c>
      <c r="J37" s="94"/>
      <c r="K37" s="89" t="s">
        <v>90</v>
      </c>
      <c r="L37" s="90"/>
      <c r="M37" s="90"/>
      <c r="N37" s="90"/>
      <c r="O37" s="91"/>
    </row>
    <row r="38" spans="2:15" ht="14.4" customHeight="1">
      <c r="B38" s="110"/>
      <c r="C38" s="112"/>
      <c r="D38" s="83">
        <v>2024</v>
      </c>
      <c r="E38" s="84"/>
      <c r="F38" s="83">
        <v>2023</v>
      </c>
      <c r="G38" s="84"/>
      <c r="H38" s="99" t="s">
        <v>22</v>
      </c>
      <c r="I38" s="79">
        <v>2024</v>
      </c>
      <c r="J38" s="79" t="s">
        <v>91</v>
      </c>
      <c r="K38" s="83">
        <v>2024</v>
      </c>
      <c r="L38" s="84"/>
      <c r="M38" s="83">
        <v>2023</v>
      </c>
      <c r="N38" s="84"/>
      <c r="O38" s="99" t="s">
        <v>22</v>
      </c>
    </row>
    <row r="39" spans="2:15" ht="18.75" customHeight="1" thickBot="1">
      <c r="B39" s="101" t="s">
        <v>21</v>
      </c>
      <c r="C39" s="103" t="s">
        <v>24</v>
      </c>
      <c r="D39" s="85"/>
      <c r="E39" s="86"/>
      <c r="F39" s="85"/>
      <c r="G39" s="86"/>
      <c r="H39" s="100"/>
      <c r="I39" s="80"/>
      <c r="J39" s="80"/>
      <c r="K39" s="85"/>
      <c r="L39" s="86"/>
      <c r="M39" s="85"/>
      <c r="N39" s="86"/>
      <c r="O39" s="100"/>
    </row>
    <row r="40" spans="2:15" ht="14.4" customHeight="1">
      <c r="B40" s="101"/>
      <c r="C40" s="103"/>
      <c r="D40" s="6" t="s">
        <v>25</v>
      </c>
      <c r="E40" s="7" t="s">
        <v>2</v>
      </c>
      <c r="F40" s="6" t="s">
        <v>25</v>
      </c>
      <c r="G40" s="7" t="s">
        <v>2</v>
      </c>
      <c r="H40" s="105" t="s">
        <v>26</v>
      </c>
      <c r="I40" s="8" t="s">
        <v>25</v>
      </c>
      <c r="J40" s="107" t="s">
        <v>92</v>
      </c>
      <c r="K40" s="6" t="s">
        <v>25</v>
      </c>
      <c r="L40" s="7" t="s">
        <v>2</v>
      </c>
      <c r="M40" s="6" t="s">
        <v>25</v>
      </c>
      <c r="N40" s="7" t="s">
        <v>2</v>
      </c>
      <c r="O40" s="105" t="s">
        <v>26</v>
      </c>
    </row>
    <row r="41" spans="2:15" ht="25.2" customHeight="1" thickBot="1">
      <c r="B41" s="102"/>
      <c r="C41" s="104"/>
      <c r="D41" s="9" t="s">
        <v>27</v>
      </c>
      <c r="E41" s="10" t="s">
        <v>28</v>
      </c>
      <c r="F41" s="9" t="s">
        <v>27</v>
      </c>
      <c r="G41" s="10" t="s">
        <v>28</v>
      </c>
      <c r="H41" s="106"/>
      <c r="I41" s="11" t="s">
        <v>27</v>
      </c>
      <c r="J41" s="108"/>
      <c r="K41" s="9" t="s">
        <v>27</v>
      </c>
      <c r="L41" s="10" t="s">
        <v>28</v>
      </c>
      <c r="M41" s="9" t="s">
        <v>27</v>
      </c>
      <c r="N41" s="10" t="s">
        <v>28</v>
      </c>
      <c r="O41" s="106"/>
    </row>
    <row r="42" spans="2:15" ht="14.4" thickBot="1">
      <c r="B42" s="63"/>
      <c r="C42" s="13" t="s">
        <v>4</v>
      </c>
      <c r="D42" s="14"/>
      <c r="E42" s="15"/>
      <c r="F42" s="14">
        <v>1</v>
      </c>
      <c r="G42" s="15">
        <v>1</v>
      </c>
      <c r="H42" s="16"/>
      <c r="I42" s="14">
        <v>1</v>
      </c>
      <c r="J42" s="16"/>
      <c r="K42" s="14">
        <v>1</v>
      </c>
      <c r="L42" s="15">
        <v>1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12</v>
      </c>
      <c r="D43" s="14"/>
      <c r="E43" s="15"/>
      <c r="F43" s="14">
        <v>0</v>
      </c>
      <c r="G43" s="15">
        <v>0</v>
      </c>
      <c r="H43" s="16"/>
      <c r="I43" s="14">
        <v>0</v>
      </c>
      <c r="J43" s="16"/>
      <c r="K43" s="14">
        <v>0</v>
      </c>
      <c r="L43" s="15">
        <v>0</v>
      </c>
      <c r="M43" s="14">
        <v>1</v>
      </c>
      <c r="N43" s="15">
        <v>0.5</v>
      </c>
      <c r="O43" s="16">
        <v>-1</v>
      </c>
    </row>
    <row r="44" spans="2:15" ht="14.4" thickBot="1">
      <c r="B44" s="22" t="s">
        <v>5</v>
      </c>
      <c r="C44" s="22" t="s">
        <v>30</v>
      </c>
      <c r="D44" s="23">
        <v>0</v>
      </c>
      <c r="E44" s="24">
        <v>0</v>
      </c>
      <c r="F44" s="23">
        <v>1</v>
      </c>
      <c r="G44" s="24">
        <v>1</v>
      </c>
      <c r="H44" s="25">
        <v>-1</v>
      </c>
      <c r="I44" s="23">
        <v>1</v>
      </c>
      <c r="J44" s="24">
        <v>0</v>
      </c>
      <c r="K44" s="23">
        <v>1</v>
      </c>
      <c r="L44" s="24">
        <v>1</v>
      </c>
      <c r="M44" s="23">
        <v>2</v>
      </c>
      <c r="N44" s="24">
        <v>1</v>
      </c>
      <c r="O44" s="25">
        <v>-0.5</v>
      </c>
    </row>
    <row r="45" spans="2:15" ht="14.4" thickBot="1">
      <c r="B45" s="63"/>
      <c r="C45" s="13" t="s">
        <v>10</v>
      </c>
      <c r="D45" s="14">
        <v>561</v>
      </c>
      <c r="E45" s="15">
        <v>0.26688867745004757</v>
      </c>
      <c r="F45" s="14">
        <v>571</v>
      </c>
      <c r="G45" s="15">
        <v>0.22148952676493405</v>
      </c>
      <c r="H45" s="16">
        <v>-1.7513134851138368E-2</v>
      </c>
      <c r="I45" s="14">
        <v>544</v>
      </c>
      <c r="J45" s="16">
        <v>3.125E-2</v>
      </c>
      <c r="K45" s="14">
        <v>1419</v>
      </c>
      <c r="L45" s="15">
        <v>0.26597938144329897</v>
      </c>
      <c r="M45" s="14">
        <v>1088</v>
      </c>
      <c r="N45" s="15">
        <v>0.16965538749415252</v>
      </c>
      <c r="O45" s="16">
        <v>0.30422794117647056</v>
      </c>
    </row>
    <row r="46" spans="2:15" ht="14.4" thickBot="1">
      <c r="B46" s="64"/>
      <c r="C46" s="18" t="s">
        <v>8</v>
      </c>
      <c r="D46" s="19">
        <v>404</v>
      </c>
      <c r="E46" s="20">
        <v>0.19219790675547099</v>
      </c>
      <c r="F46" s="19">
        <v>527</v>
      </c>
      <c r="G46" s="20">
        <v>0.20442203258339797</v>
      </c>
      <c r="H46" s="21">
        <v>-0.23339658444022771</v>
      </c>
      <c r="I46" s="19">
        <v>275</v>
      </c>
      <c r="J46" s="21">
        <v>0.469090909090909</v>
      </c>
      <c r="K46" s="19">
        <v>972</v>
      </c>
      <c r="L46" s="20">
        <v>0.18219306466729146</v>
      </c>
      <c r="M46" s="19">
        <v>1323</v>
      </c>
      <c r="N46" s="20">
        <v>0.20629970372680492</v>
      </c>
      <c r="O46" s="21">
        <v>-0.26530612244897955</v>
      </c>
    </row>
    <row r="47" spans="2:15" ht="14.4" thickBot="1">
      <c r="B47" s="64"/>
      <c r="C47" s="13" t="s">
        <v>4</v>
      </c>
      <c r="D47" s="14">
        <v>414</v>
      </c>
      <c r="E47" s="15">
        <v>0.19695528068506185</v>
      </c>
      <c r="F47" s="14">
        <v>186</v>
      </c>
      <c r="G47" s="15">
        <v>7.2148952676493405E-2</v>
      </c>
      <c r="H47" s="16">
        <v>1.225806451612903</v>
      </c>
      <c r="I47" s="14">
        <v>218</v>
      </c>
      <c r="J47" s="16">
        <v>0.89908256880733939</v>
      </c>
      <c r="K47" s="14">
        <v>870</v>
      </c>
      <c r="L47" s="15">
        <v>0.16307403936269915</v>
      </c>
      <c r="M47" s="14">
        <v>450</v>
      </c>
      <c r="N47" s="15">
        <v>7.0169967254015281E-2</v>
      </c>
      <c r="O47" s="16">
        <v>0.93333333333333335</v>
      </c>
    </row>
    <row r="48" spans="2:15" ht="14.4" thickBot="1">
      <c r="B48" s="64"/>
      <c r="C48" s="65" t="s">
        <v>9</v>
      </c>
      <c r="D48" s="19">
        <v>282</v>
      </c>
      <c r="E48" s="20">
        <v>0.13415794481446242</v>
      </c>
      <c r="F48" s="19">
        <v>518</v>
      </c>
      <c r="G48" s="20">
        <v>0.2009309542280838</v>
      </c>
      <c r="H48" s="21">
        <v>-0.45559845559845558</v>
      </c>
      <c r="I48" s="19">
        <v>244</v>
      </c>
      <c r="J48" s="21">
        <v>0.15573770491803285</v>
      </c>
      <c r="K48" s="19">
        <v>837</v>
      </c>
      <c r="L48" s="20">
        <v>0.15688847235238987</v>
      </c>
      <c r="M48" s="19">
        <v>1428</v>
      </c>
      <c r="N48" s="20">
        <v>0.22267269608607515</v>
      </c>
      <c r="O48" s="21">
        <v>-0.41386554621848737</v>
      </c>
    </row>
    <row r="49" spans="2:15" ht="14.4" thickBot="1">
      <c r="B49" s="64"/>
      <c r="C49" s="66" t="s">
        <v>3</v>
      </c>
      <c r="D49" s="14">
        <v>275</v>
      </c>
      <c r="E49" s="15">
        <v>0.13082778306374881</v>
      </c>
      <c r="F49" s="14">
        <v>506</v>
      </c>
      <c r="G49" s="15">
        <v>0.19627618308766487</v>
      </c>
      <c r="H49" s="16">
        <v>-0.45652173913043481</v>
      </c>
      <c r="I49" s="14">
        <v>238</v>
      </c>
      <c r="J49" s="16">
        <v>0.15546218487394947</v>
      </c>
      <c r="K49" s="14">
        <v>743</v>
      </c>
      <c r="L49" s="15">
        <v>0.13926897844423616</v>
      </c>
      <c r="M49" s="14">
        <v>1375</v>
      </c>
      <c r="N49" s="15">
        <v>0.21440823327615779</v>
      </c>
      <c r="O49" s="16">
        <v>-0.45963636363636362</v>
      </c>
    </row>
    <row r="50" spans="2:15" ht="14.4" thickBot="1">
      <c r="B50" s="64"/>
      <c r="C50" s="67" t="s">
        <v>11</v>
      </c>
      <c r="D50" s="19">
        <v>71</v>
      </c>
      <c r="E50" s="20">
        <v>3.3777354900095147E-2</v>
      </c>
      <c r="F50" s="19">
        <v>147</v>
      </c>
      <c r="G50" s="20">
        <v>5.7020946470131888E-2</v>
      </c>
      <c r="H50" s="21">
        <v>-0.51700680272108845</v>
      </c>
      <c r="I50" s="19">
        <v>87</v>
      </c>
      <c r="J50" s="21">
        <v>-0.18390804597701149</v>
      </c>
      <c r="K50" s="19">
        <v>225</v>
      </c>
      <c r="L50" s="20">
        <v>4.2174320524835988E-2</v>
      </c>
      <c r="M50" s="19">
        <v>405</v>
      </c>
      <c r="N50" s="20">
        <v>6.3152970528613753E-2</v>
      </c>
      <c r="O50" s="21">
        <v>-0.44444444444444442</v>
      </c>
    </row>
    <row r="51" spans="2:15" ht="14.4" thickBot="1">
      <c r="B51" s="64"/>
      <c r="C51" s="13" t="s">
        <v>12</v>
      </c>
      <c r="D51" s="14">
        <v>78</v>
      </c>
      <c r="E51" s="15">
        <v>3.7107516650808754E-2</v>
      </c>
      <c r="F51" s="14">
        <v>72</v>
      </c>
      <c r="G51" s="15">
        <v>2.7928626842513578E-2</v>
      </c>
      <c r="H51" s="16">
        <v>8.3333333333333259E-2</v>
      </c>
      <c r="I51" s="14">
        <v>75</v>
      </c>
      <c r="J51" s="16">
        <v>4.0000000000000036E-2</v>
      </c>
      <c r="K51" s="14">
        <v>189</v>
      </c>
      <c r="L51" s="15">
        <v>3.5426429240862228E-2</v>
      </c>
      <c r="M51" s="14">
        <v>195</v>
      </c>
      <c r="N51" s="15">
        <v>3.0406985810073287E-2</v>
      </c>
      <c r="O51" s="16">
        <v>-3.0769230769230771E-2</v>
      </c>
    </row>
    <row r="52" spans="2:15" ht="14.4" thickBot="1">
      <c r="B52" s="64"/>
      <c r="C52" s="67" t="s">
        <v>58</v>
      </c>
      <c r="D52" s="19">
        <v>16</v>
      </c>
      <c r="E52" s="20">
        <v>7.6117982873453857E-3</v>
      </c>
      <c r="F52" s="19">
        <v>49</v>
      </c>
      <c r="G52" s="20">
        <v>1.9006982156710629E-2</v>
      </c>
      <c r="H52" s="21">
        <v>-0.67346938775510212</v>
      </c>
      <c r="I52" s="19">
        <v>19</v>
      </c>
      <c r="J52" s="21">
        <v>-0.15789473684210531</v>
      </c>
      <c r="K52" s="19">
        <v>77</v>
      </c>
      <c r="L52" s="20">
        <v>1.443298969072165E-2</v>
      </c>
      <c r="M52" s="19">
        <v>144</v>
      </c>
      <c r="N52" s="20">
        <v>2.2454389521284888E-2</v>
      </c>
      <c r="O52" s="21">
        <v>-0.46527777777777779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30</v>
      </c>
      <c r="D54" s="23">
        <v>2101</v>
      </c>
      <c r="E54" s="24">
        <v>0.99952426260704097</v>
      </c>
      <c r="F54" s="23">
        <v>2576</v>
      </c>
      <c r="G54" s="24">
        <v>0.99922420480993013</v>
      </c>
      <c r="H54" s="25">
        <v>-0.18439440993788825</v>
      </c>
      <c r="I54" s="23">
        <v>1700</v>
      </c>
      <c r="J54" s="24">
        <v>0.23588235294117643</v>
      </c>
      <c r="K54" s="23">
        <v>5332</v>
      </c>
      <c r="L54" s="24">
        <v>0.99943767572633535</v>
      </c>
      <c r="M54" s="23">
        <v>6408</v>
      </c>
      <c r="N54" s="24">
        <v>0.99922033369717767</v>
      </c>
      <c r="O54" s="25">
        <v>-0.16791510611735327</v>
      </c>
    </row>
    <row r="55" spans="2:15" ht="14.4" thickBot="1">
      <c r="B55" s="22" t="s">
        <v>47</v>
      </c>
      <c r="C55" s="119" t="s">
        <v>30</v>
      </c>
      <c r="D55" s="23">
        <v>1</v>
      </c>
      <c r="E55" s="24">
        <v>1</v>
      </c>
      <c r="F55" s="23">
        <v>1</v>
      </c>
      <c r="G55" s="24">
        <v>1</v>
      </c>
      <c r="H55" s="25">
        <v>0</v>
      </c>
      <c r="I55" s="23">
        <v>0</v>
      </c>
      <c r="J55" s="24"/>
      <c r="K55" s="23">
        <v>2</v>
      </c>
      <c r="L55" s="24">
        <v>1</v>
      </c>
      <c r="M55" s="23">
        <v>3</v>
      </c>
      <c r="N55" s="24">
        <v>1</v>
      </c>
      <c r="O55" s="25">
        <v>-0.33333333333333337</v>
      </c>
    </row>
    <row r="56" spans="2:15" ht="14.4" thickBot="1">
      <c r="B56" s="117" t="s">
        <v>30</v>
      </c>
      <c r="C56" s="118" t="s">
        <v>30</v>
      </c>
      <c r="D56" s="26">
        <v>2102</v>
      </c>
      <c r="E56" s="27">
        <v>1</v>
      </c>
      <c r="F56" s="26">
        <v>2578</v>
      </c>
      <c r="G56" s="27">
        <v>1</v>
      </c>
      <c r="H56" s="28">
        <v>-0.18463925523661751</v>
      </c>
      <c r="I56" s="26">
        <v>1701</v>
      </c>
      <c r="J56" s="28">
        <v>0.23574368018812453</v>
      </c>
      <c r="K56" s="26">
        <v>5335</v>
      </c>
      <c r="L56" s="27">
        <v>1</v>
      </c>
      <c r="M56" s="26">
        <v>6413</v>
      </c>
      <c r="N56" s="27">
        <v>1</v>
      </c>
      <c r="O56" s="28">
        <v>-0.16809605488850776</v>
      </c>
    </row>
    <row r="57" spans="2:15">
      <c r="B57" s="70" t="s">
        <v>41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87" t="s">
        <v>45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61"/>
    </row>
    <row r="60" spans="2:15" ht="14.4" thickBot="1">
      <c r="B60" s="88" t="s">
        <v>46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62" t="s">
        <v>34</v>
      </c>
    </row>
    <row r="61" spans="2:15">
      <c r="B61" s="109" t="s">
        <v>21</v>
      </c>
      <c r="C61" s="111" t="s">
        <v>1</v>
      </c>
      <c r="D61" s="92" t="s">
        <v>87</v>
      </c>
      <c r="E61" s="92"/>
      <c r="F61" s="92"/>
      <c r="G61" s="92"/>
      <c r="H61" s="82"/>
      <c r="I61" s="81" t="s">
        <v>74</v>
      </c>
      <c r="J61" s="82"/>
      <c r="K61" s="81" t="s">
        <v>88</v>
      </c>
      <c r="L61" s="92"/>
      <c r="M61" s="92"/>
      <c r="N61" s="92"/>
      <c r="O61" s="93"/>
    </row>
    <row r="62" spans="2:15" ht="14.4" thickBot="1">
      <c r="B62" s="110"/>
      <c r="C62" s="112"/>
      <c r="D62" s="90" t="s">
        <v>89</v>
      </c>
      <c r="E62" s="90"/>
      <c r="F62" s="90"/>
      <c r="G62" s="90"/>
      <c r="H62" s="94"/>
      <c r="I62" s="89" t="s">
        <v>75</v>
      </c>
      <c r="J62" s="94"/>
      <c r="K62" s="89" t="s">
        <v>90</v>
      </c>
      <c r="L62" s="90"/>
      <c r="M62" s="90"/>
      <c r="N62" s="90"/>
      <c r="O62" s="91"/>
    </row>
    <row r="63" spans="2:15" ht="15" customHeight="1">
      <c r="B63" s="110"/>
      <c r="C63" s="112"/>
      <c r="D63" s="83">
        <v>2024</v>
      </c>
      <c r="E63" s="84"/>
      <c r="F63" s="83">
        <v>2023</v>
      </c>
      <c r="G63" s="84"/>
      <c r="H63" s="99" t="s">
        <v>22</v>
      </c>
      <c r="I63" s="79">
        <v>2024</v>
      </c>
      <c r="J63" s="79" t="s">
        <v>91</v>
      </c>
      <c r="K63" s="83">
        <v>2024</v>
      </c>
      <c r="L63" s="84"/>
      <c r="M63" s="83">
        <v>2023</v>
      </c>
      <c r="N63" s="84"/>
      <c r="O63" s="99" t="s">
        <v>22</v>
      </c>
    </row>
    <row r="64" spans="2:15" ht="14.4" customHeight="1" thickBot="1">
      <c r="B64" s="101" t="s">
        <v>21</v>
      </c>
      <c r="C64" s="103" t="s">
        <v>24</v>
      </c>
      <c r="D64" s="85"/>
      <c r="E64" s="86"/>
      <c r="F64" s="85"/>
      <c r="G64" s="86"/>
      <c r="H64" s="100"/>
      <c r="I64" s="80"/>
      <c r="J64" s="80"/>
      <c r="K64" s="85"/>
      <c r="L64" s="86"/>
      <c r="M64" s="85"/>
      <c r="N64" s="86"/>
      <c r="O64" s="100"/>
    </row>
    <row r="65" spans="2:15" ht="15" customHeight="1">
      <c r="B65" s="101"/>
      <c r="C65" s="103"/>
      <c r="D65" s="6" t="s">
        <v>25</v>
      </c>
      <c r="E65" s="7" t="s">
        <v>2</v>
      </c>
      <c r="F65" s="6" t="s">
        <v>25</v>
      </c>
      <c r="G65" s="7" t="s">
        <v>2</v>
      </c>
      <c r="H65" s="105" t="s">
        <v>26</v>
      </c>
      <c r="I65" s="8" t="s">
        <v>25</v>
      </c>
      <c r="J65" s="107" t="s">
        <v>92</v>
      </c>
      <c r="K65" s="6" t="s">
        <v>25</v>
      </c>
      <c r="L65" s="7" t="s">
        <v>2</v>
      </c>
      <c r="M65" s="6" t="s">
        <v>25</v>
      </c>
      <c r="N65" s="7" t="s">
        <v>2</v>
      </c>
      <c r="O65" s="105" t="s">
        <v>26</v>
      </c>
    </row>
    <row r="66" spans="2:15" ht="14.25" customHeight="1" thickBot="1">
      <c r="B66" s="102"/>
      <c r="C66" s="104"/>
      <c r="D66" s="9" t="s">
        <v>27</v>
      </c>
      <c r="E66" s="10" t="s">
        <v>28</v>
      </c>
      <c r="F66" s="9" t="s">
        <v>27</v>
      </c>
      <c r="G66" s="10" t="s">
        <v>28</v>
      </c>
      <c r="H66" s="106"/>
      <c r="I66" s="11" t="s">
        <v>27</v>
      </c>
      <c r="J66" s="108"/>
      <c r="K66" s="9" t="s">
        <v>27</v>
      </c>
      <c r="L66" s="10" t="s">
        <v>28</v>
      </c>
      <c r="M66" s="9" t="s">
        <v>27</v>
      </c>
      <c r="N66" s="10" t="s">
        <v>28</v>
      </c>
      <c r="O66" s="106"/>
    </row>
    <row r="67" spans="2:15" ht="14.4" thickBot="1">
      <c r="B67" s="63"/>
      <c r="C67" s="13" t="s">
        <v>12</v>
      </c>
      <c r="D67" s="14">
        <v>170</v>
      </c>
      <c r="E67" s="15">
        <v>0.65134099616858232</v>
      </c>
      <c r="F67" s="14">
        <v>190</v>
      </c>
      <c r="G67" s="15">
        <v>0.5093833780160858</v>
      </c>
      <c r="H67" s="16">
        <v>-0.10526315789473684</v>
      </c>
      <c r="I67" s="14">
        <v>144</v>
      </c>
      <c r="J67" s="16">
        <v>0.18055555555555558</v>
      </c>
      <c r="K67" s="14">
        <v>461</v>
      </c>
      <c r="L67" s="15">
        <v>0.62550881953867032</v>
      </c>
      <c r="M67" s="14">
        <v>409</v>
      </c>
      <c r="N67" s="15">
        <v>0.48402366863905327</v>
      </c>
      <c r="O67" s="16">
        <v>0.1271393643031784</v>
      </c>
    </row>
    <row r="68" spans="2:15" ht="14.4" thickBot="1">
      <c r="B68" s="64"/>
      <c r="C68" s="18" t="s">
        <v>9</v>
      </c>
      <c r="D68" s="19">
        <v>28</v>
      </c>
      <c r="E68" s="20">
        <v>0.10727969348659004</v>
      </c>
      <c r="F68" s="19">
        <v>43</v>
      </c>
      <c r="G68" s="20">
        <v>0.11528150134048257</v>
      </c>
      <c r="H68" s="21">
        <v>-0.34883720930232553</v>
      </c>
      <c r="I68" s="19">
        <v>39</v>
      </c>
      <c r="J68" s="21">
        <v>-0.28205128205128205</v>
      </c>
      <c r="K68" s="19">
        <v>99</v>
      </c>
      <c r="L68" s="20">
        <v>0.13432835820895522</v>
      </c>
      <c r="M68" s="19">
        <v>113</v>
      </c>
      <c r="N68" s="20">
        <v>0.13372781065088757</v>
      </c>
      <c r="O68" s="21">
        <v>-0.12389380530973448</v>
      </c>
    </row>
    <row r="69" spans="2:15" ht="14.4" thickBot="1">
      <c r="B69" s="64"/>
      <c r="C69" s="13" t="s">
        <v>39</v>
      </c>
      <c r="D69" s="14">
        <v>19</v>
      </c>
      <c r="E69" s="15">
        <v>7.2796934865900387E-2</v>
      </c>
      <c r="F69" s="14">
        <v>41</v>
      </c>
      <c r="G69" s="15">
        <v>0.10991957104557641</v>
      </c>
      <c r="H69" s="16">
        <v>-0.53658536585365857</v>
      </c>
      <c r="I69" s="14"/>
      <c r="J69" s="16"/>
      <c r="K69" s="14">
        <v>48</v>
      </c>
      <c r="L69" s="15">
        <v>6.5128900949796467E-2</v>
      </c>
      <c r="M69" s="14">
        <v>109</v>
      </c>
      <c r="N69" s="15">
        <v>0.1289940828402367</v>
      </c>
      <c r="O69" s="16">
        <v>-0.55963302752293576</v>
      </c>
    </row>
    <row r="70" spans="2:15" ht="14.4" customHeight="1" thickBot="1">
      <c r="B70" s="64"/>
      <c r="C70" s="65" t="s">
        <v>4</v>
      </c>
      <c r="D70" s="19">
        <v>14</v>
      </c>
      <c r="E70" s="20">
        <v>5.3639846743295021E-2</v>
      </c>
      <c r="F70" s="19">
        <v>39</v>
      </c>
      <c r="G70" s="20">
        <v>0.10455764075067024</v>
      </c>
      <c r="H70" s="21">
        <v>-0.64102564102564097</v>
      </c>
      <c r="I70" s="19"/>
      <c r="J70" s="21"/>
      <c r="K70" s="19">
        <v>32</v>
      </c>
      <c r="L70" s="20">
        <v>4.3419267299864311E-2</v>
      </c>
      <c r="M70" s="19">
        <v>84</v>
      </c>
      <c r="N70" s="20">
        <v>9.9408284023668636E-2</v>
      </c>
      <c r="O70" s="21">
        <v>-0.61904761904761907</v>
      </c>
    </row>
    <row r="71" spans="2:15" ht="14.4" customHeight="1" thickBot="1">
      <c r="B71" s="64"/>
      <c r="C71" s="66" t="s">
        <v>11</v>
      </c>
      <c r="D71" s="14">
        <v>6</v>
      </c>
      <c r="E71" s="15">
        <v>2.2988505747126436E-2</v>
      </c>
      <c r="F71" s="14">
        <v>4</v>
      </c>
      <c r="G71" s="15">
        <v>1.0723860589812333E-2</v>
      </c>
      <c r="H71" s="16">
        <v>0.5</v>
      </c>
      <c r="I71" s="14">
        <v>11</v>
      </c>
      <c r="J71" s="16">
        <v>-0.45454545454545459</v>
      </c>
      <c r="K71" s="14">
        <v>27</v>
      </c>
      <c r="L71" s="15">
        <v>3.6635006784260515E-2</v>
      </c>
      <c r="M71" s="14">
        <v>17</v>
      </c>
      <c r="N71" s="15">
        <v>2.0118343195266272E-2</v>
      </c>
      <c r="O71" s="16">
        <v>0.58823529411764697</v>
      </c>
    </row>
    <row r="72" spans="2:15" ht="14.4" customHeight="1" thickBot="1">
      <c r="B72" s="64"/>
      <c r="C72" s="67" t="s">
        <v>3</v>
      </c>
      <c r="D72" s="19">
        <v>9</v>
      </c>
      <c r="E72" s="20">
        <v>3.4482758620689655E-2</v>
      </c>
      <c r="F72" s="19">
        <v>17</v>
      </c>
      <c r="G72" s="20">
        <v>4.5576407506702415E-2</v>
      </c>
      <c r="H72" s="21">
        <v>-0.47058823529411764</v>
      </c>
      <c r="I72" s="19">
        <v>10</v>
      </c>
      <c r="J72" s="21">
        <v>-9.9999999999999978E-2</v>
      </c>
      <c r="K72" s="19">
        <v>22</v>
      </c>
      <c r="L72" s="20">
        <v>2.9850746268656716E-2</v>
      </c>
      <c r="M72" s="19">
        <v>38</v>
      </c>
      <c r="N72" s="20">
        <v>4.4970414201183431E-2</v>
      </c>
      <c r="O72" s="21">
        <v>-0.42105263157894735</v>
      </c>
    </row>
    <row r="73" spans="2:15" ht="14.4" customHeight="1" thickBot="1">
      <c r="B73" s="64"/>
      <c r="C73" s="13" t="s">
        <v>66</v>
      </c>
      <c r="D73" s="14">
        <v>3</v>
      </c>
      <c r="E73" s="15">
        <v>1.1494252873563218E-2</v>
      </c>
      <c r="F73" s="14">
        <v>8</v>
      </c>
      <c r="G73" s="15">
        <v>2.1447721179624665E-2</v>
      </c>
      <c r="H73" s="16">
        <v>-0.625</v>
      </c>
      <c r="I73" s="14">
        <v>2</v>
      </c>
      <c r="J73" s="16">
        <v>0.5</v>
      </c>
      <c r="K73" s="14">
        <v>8</v>
      </c>
      <c r="L73" s="15">
        <v>1.0854816824966078E-2</v>
      </c>
      <c r="M73" s="14">
        <v>17</v>
      </c>
      <c r="N73" s="15">
        <v>2.0118343195266272E-2</v>
      </c>
      <c r="O73" s="16">
        <v>-0.52941176470588236</v>
      </c>
    </row>
    <row r="74" spans="2:15" ht="14.4" thickBot="1">
      <c r="B74" s="64"/>
      <c r="C74" s="67" t="s">
        <v>29</v>
      </c>
      <c r="D74" s="19">
        <v>12</v>
      </c>
      <c r="E74" s="20">
        <v>4.5977011494252866E-2</v>
      </c>
      <c r="F74" s="19">
        <v>31</v>
      </c>
      <c r="G74" s="20">
        <v>8.3109919571045576E-2</v>
      </c>
      <c r="H74" s="21">
        <v>-0.61290322580645162</v>
      </c>
      <c r="I74" s="19">
        <v>14</v>
      </c>
      <c r="J74" s="21">
        <v>-0.1428571428571429</v>
      </c>
      <c r="K74" s="19">
        <v>40</v>
      </c>
      <c r="L74" s="20">
        <v>5.4274084124830396E-2</v>
      </c>
      <c r="M74" s="19">
        <v>58</v>
      </c>
      <c r="N74" s="20">
        <v>6.8639053254437893E-2</v>
      </c>
      <c r="O74" s="21">
        <v>-0.31034482758620685</v>
      </c>
    </row>
    <row r="75" spans="2:15" ht="15" customHeight="1" thickBot="1">
      <c r="B75" s="22" t="s">
        <v>5</v>
      </c>
      <c r="C75" s="22" t="s">
        <v>30</v>
      </c>
      <c r="D75" s="23">
        <v>261</v>
      </c>
      <c r="E75" s="24">
        <v>0.99999999999999989</v>
      </c>
      <c r="F75" s="23">
        <v>373</v>
      </c>
      <c r="G75" s="24">
        <v>1</v>
      </c>
      <c r="H75" s="25">
        <v>-0.30026809651474529</v>
      </c>
      <c r="I75" s="23">
        <v>220</v>
      </c>
      <c r="J75" s="24">
        <v>-4.9060411810411813</v>
      </c>
      <c r="K75" s="23">
        <v>737</v>
      </c>
      <c r="L75" s="24">
        <v>0.99999999999999989</v>
      </c>
      <c r="M75" s="23">
        <v>845</v>
      </c>
      <c r="N75" s="24">
        <v>0.99999999999999989</v>
      </c>
      <c r="O75" s="25">
        <v>-0.12781065088757393</v>
      </c>
    </row>
    <row r="76" spans="2:15" ht="14.4" thickBot="1">
      <c r="B76" s="63"/>
      <c r="C76" s="13" t="s">
        <v>9</v>
      </c>
      <c r="D76" s="14">
        <v>100</v>
      </c>
      <c r="E76" s="15">
        <v>0.24937655860349128</v>
      </c>
      <c r="F76" s="14">
        <v>113</v>
      </c>
      <c r="G76" s="15">
        <v>0.24353448275862069</v>
      </c>
      <c r="H76" s="16">
        <v>-0.11504424778761058</v>
      </c>
      <c r="I76" s="14">
        <v>74</v>
      </c>
      <c r="J76" s="16">
        <v>0.35135135135135132</v>
      </c>
      <c r="K76" s="14">
        <v>250</v>
      </c>
      <c r="L76" s="15">
        <v>0.2175805047867711</v>
      </c>
      <c r="M76" s="14">
        <v>276</v>
      </c>
      <c r="N76" s="15">
        <v>0.20658682634730538</v>
      </c>
      <c r="O76" s="16">
        <v>-9.4202898550724612E-2</v>
      </c>
    </row>
    <row r="77" spans="2:15" ht="15" customHeight="1" thickBot="1">
      <c r="B77" s="64"/>
      <c r="C77" s="18" t="s">
        <v>10</v>
      </c>
      <c r="D77" s="19">
        <v>76</v>
      </c>
      <c r="E77" s="20">
        <v>0.18952618453865336</v>
      </c>
      <c r="F77" s="19">
        <v>70</v>
      </c>
      <c r="G77" s="20">
        <v>0.15086206896551724</v>
      </c>
      <c r="H77" s="21">
        <v>8.5714285714285632E-2</v>
      </c>
      <c r="I77" s="19">
        <v>93</v>
      </c>
      <c r="J77" s="21">
        <v>-0.18279569892473113</v>
      </c>
      <c r="K77" s="19">
        <v>236</v>
      </c>
      <c r="L77" s="20">
        <v>0.20539599651871193</v>
      </c>
      <c r="M77" s="19">
        <v>222</v>
      </c>
      <c r="N77" s="20">
        <v>0.16616766467065869</v>
      </c>
      <c r="O77" s="21">
        <v>6.3063063063063085E-2</v>
      </c>
    </row>
    <row r="78" spans="2:15" ht="14.4" thickBot="1">
      <c r="B78" s="64"/>
      <c r="C78" s="13" t="s">
        <v>8</v>
      </c>
      <c r="D78" s="14">
        <v>93</v>
      </c>
      <c r="E78" s="15">
        <v>0.23192019950124687</v>
      </c>
      <c r="F78" s="14">
        <v>109</v>
      </c>
      <c r="G78" s="15">
        <v>0.23491379310344829</v>
      </c>
      <c r="H78" s="16">
        <v>-0.14678899082568808</v>
      </c>
      <c r="I78" s="14">
        <v>51</v>
      </c>
      <c r="J78" s="16">
        <v>0.82352941176470584</v>
      </c>
      <c r="K78" s="14">
        <v>222</v>
      </c>
      <c r="L78" s="15">
        <v>0.19321148825065274</v>
      </c>
      <c r="M78" s="14">
        <v>306</v>
      </c>
      <c r="N78" s="15">
        <v>0.22904191616766467</v>
      </c>
      <c r="O78" s="16">
        <v>-0.27450980392156865</v>
      </c>
    </row>
    <row r="79" spans="2:15" ht="15" customHeight="1" thickBot="1">
      <c r="B79" s="64"/>
      <c r="C79" s="65" t="s">
        <v>4</v>
      </c>
      <c r="D79" s="19">
        <v>66</v>
      </c>
      <c r="E79" s="20">
        <v>0.16458852867830423</v>
      </c>
      <c r="F79" s="19">
        <v>71</v>
      </c>
      <c r="G79" s="20">
        <v>0.15301724137931033</v>
      </c>
      <c r="H79" s="21">
        <v>-7.0422535211267623E-2</v>
      </c>
      <c r="I79" s="19">
        <v>66</v>
      </c>
      <c r="J79" s="21">
        <v>0</v>
      </c>
      <c r="K79" s="19">
        <v>212</v>
      </c>
      <c r="L79" s="20">
        <v>0.18450826805918188</v>
      </c>
      <c r="M79" s="19">
        <v>205</v>
      </c>
      <c r="N79" s="20">
        <v>0.15344311377245509</v>
      </c>
      <c r="O79" s="21">
        <v>3.4146341463414664E-2</v>
      </c>
    </row>
    <row r="80" spans="2:15" ht="14.4" thickBot="1">
      <c r="B80" s="64"/>
      <c r="C80" s="66" t="s">
        <v>3</v>
      </c>
      <c r="D80" s="14">
        <v>28</v>
      </c>
      <c r="E80" s="15">
        <v>6.9825436408977551E-2</v>
      </c>
      <c r="F80" s="14">
        <v>31</v>
      </c>
      <c r="G80" s="15">
        <v>6.6810344827586202E-2</v>
      </c>
      <c r="H80" s="16">
        <v>-9.6774193548387122E-2</v>
      </c>
      <c r="I80" s="14">
        <v>44</v>
      </c>
      <c r="J80" s="16">
        <v>-0.36363636363636365</v>
      </c>
      <c r="K80" s="14">
        <v>98</v>
      </c>
      <c r="L80" s="15">
        <v>8.5291557876414278E-2</v>
      </c>
      <c r="M80" s="14">
        <v>123</v>
      </c>
      <c r="N80" s="15">
        <v>9.2065868263473058E-2</v>
      </c>
      <c r="O80" s="16">
        <v>-0.2032520325203252</v>
      </c>
    </row>
    <row r="81" spans="2:15" ht="15" customHeight="1" thickBot="1">
      <c r="B81" s="64"/>
      <c r="C81" s="67" t="s">
        <v>11</v>
      </c>
      <c r="D81" s="19">
        <v>21</v>
      </c>
      <c r="E81" s="20">
        <v>5.2369077306733167E-2</v>
      </c>
      <c r="F81" s="19">
        <v>46</v>
      </c>
      <c r="G81" s="20">
        <v>9.9137931034482762E-2</v>
      </c>
      <c r="H81" s="21">
        <v>-0.54347826086956519</v>
      </c>
      <c r="I81" s="19">
        <v>30</v>
      </c>
      <c r="J81" s="21">
        <v>-0.30000000000000004</v>
      </c>
      <c r="K81" s="19">
        <v>79</v>
      </c>
      <c r="L81" s="20">
        <v>6.875543951261967E-2</v>
      </c>
      <c r="M81" s="19">
        <v>133</v>
      </c>
      <c r="N81" s="20">
        <v>9.9550898203592808E-2</v>
      </c>
      <c r="O81" s="21">
        <v>-0.40601503759398494</v>
      </c>
    </row>
    <row r="82" spans="2:15" ht="15" customHeight="1" thickBot="1">
      <c r="B82" s="64"/>
      <c r="C82" s="13" t="s">
        <v>12</v>
      </c>
      <c r="D82" s="14">
        <v>11</v>
      </c>
      <c r="E82" s="15">
        <v>2.7431421446384038E-2</v>
      </c>
      <c r="F82" s="14">
        <v>21</v>
      </c>
      <c r="G82" s="15">
        <v>4.5258620689655173E-2</v>
      </c>
      <c r="H82" s="16">
        <v>-0.47619047619047616</v>
      </c>
      <c r="I82" s="14">
        <v>18</v>
      </c>
      <c r="J82" s="16">
        <v>-0.38888888888888884</v>
      </c>
      <c r="K82" s="14">
        <v>43</v>
      </c>
      <c r="L82" s="15">
        <v>3.7423846823324627E-2</v>
      </c>
      <c r="M82" s="14">
        <v>65</v>
      </c>
      <c r="N82" s="15">
        <v>4.8652694610778445E-2</v>
      </c>
      <c r="O82" s="16">
        <v>-0.33846153846153848</v>
      </c>
    </row>
    <row r="83" spans="2:15" ht="15" customHeight="1" thickBot="1">
      <c r="B83" s="64"/>
      <c r="C83" s="67" t="s">
        <v>29</v>
      </c>
      <c r="D83" s="19">
        <v>6</v>
      </c>
      <c r="E83" s="20">
        <v>1.4962593516209476E-2</v>
      </c>
      <c r="F83" s="19">
        <v>3</v>
      </c>
      <c r="G83" s="20">
        <v>6.4655172413793103E-3</v>
      </c>
      <c r="H83" s="21">
        <v>1</v>
      </c>
      <c r="I83" s="19">
        <v>2</v>
      </c>
      <c r="J83" s="21">
        <v>2</v>
      </c>
      <c r="K83" s="19">
        <v>9</v>
      </c>
      <c r="L83" s="20">
        <v>7.832898172323759E-3</v>
      </c>
      <c r="M83" s="19">
        <v>6</v>
      </c>
      <c r="N83" s="20">
        <v>4.4910179640718561E-3</v>
      </c>
      <c r="O83" s="21">
        <v>0.5</v>
      </c>
    </row>
    <row r="84" spans="2:15" ht="15" customHeight="1" thickBot="1">
      <c r="B84" s="22" t="s">
        <v>6</v>
      </c>
      <c r="C84" s="22" t="s">
        <v>30</v>
      </c>
      <c r="D84" s="23">
        <v>401</v>
      </c>
      <c r="E84" s="24">
        <v>1</v>
      </c>
      <c r="F84" s="23">
        <v>464</v>
      </c>
      <c r="G84" s="24">
        <v>1</v>
      </c>
      <c r="H84" s="25">
        <v>-0.13577586206896552</v>
      </c>
      <c r="I84" s="23">
        <v>378</v>
      </c>
      <c r="J84" s="24">
        <v>6.0846560846560926E-2</v>
      </c>
      <c r="K84" s="23">
        <v>1149</v>
      </c>
      <c r="L84" s="24">
        <v>1</v>
      </c>
      <c r="M84" s="23">
        <v>1336</v>
      </c>
      <c r="N84" s="24">
        <v>1</v>
      </c>
      <c r="O84" s="25">
        <v>-0.13997005988023947</v>
      </c>
    </row>
    <row r="85" spans="2:15" ht="14.4" thickBot="1">
      <c r="B85" s="22" t="s">
        <v>47</v>
      </c>
      <c r="C85" s="22" t="s">
        <v>30</v>
      </c>
      <c r="D85" s="23">
        <v>1</v>
      </c>
      <c r="E85" s="24">
        <v>1</v>
      </c>
      <c r="F85" s="23">
        <v>0</v>
      </c>
      <c r="G85" s="24">
        <v>1</v>
      </c>
      <c r="H85" s="25"/>
      <c r="I85" s="23">
        <v>3</v>
      </c>
      <c r="J85" s="24">
        <v>-0.66666666666666674</v>
      </c>
      <c r="K85" s="23">
        <v>5</v>
      </c>
      <c r="L85" s="24">
        <v>1</v>
      </c>
      <c r="M85" s="23">
        <v>4</v>
      </c>
      <c r="N85" s="24">
        <v>1</v>
      </c>
      <c r="O85" s="25">
        <v>0.25</v>
      </c>
    </row>
    <row r="86" spans="2:15" ht="15" customHeight="1" thickBot="1">
      <c r="B86" s="95"/>
      <c r="C86" s="96" t="s">
        <v>30</v>
      </c>
      <c r="D86" s="26">
        <v>663</v>
      </c>
      <c r="E86" s="27">
        <v>1</v>
      </c>
      <c r="F86" s="26">
        <v>837</v>
      </c>
      <c r="G86" s="27">
        <v>1</v>
      </c>
      <c r="H86" s="28">
        <v>-0.20788530465949817</v>
      </c>
      <c r="I86" s="26">
        <v>619</v>
      </c>
      <c r="J86" s="28">
        <v>7.1082390953150165E-2</v>
      </c>
      <c r="K86" s="26">
        <v>1891</v>
      </c>
      <c r="L86" s="27">
        <v>1</v>
      </c>
      <c r="M86" s="26">
        <v>2185</v>
      </c>
      <c r="N86" s="27">
        <v>1</v>
      </c>
      <c r="O86" s="28">
        <v>-0.13455377574370708</v>
      </c>
    </row>
    <row r="87" spans="2:15">
      <c r="B87" s="70" t="s">
        <v>41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8" priority="37" operator="equal">
      <formula>0</formula>
    </cfRule>
  </conditionalFormatting>
  <conditionalFormatting sqref="D19:O27">
    <cfRule type="cellIs" dxfId="47" priority="42" operator="equal">
      <formula>0</formula>
    </cfRule>
  </conditionalFormatting>
  <conditionalFormatting sqref="D42:O43">
    <cfRule type="cellIs" dxfId="46" priority="32" operator="equal">
      <formula>0</formula>
    </cfRule>
  </conditionalFormatting>
  <conditionalFormatting sqref="D45:O53">
    <cfRule type="cellIs" dxfId="45" priority="21" operator="equal">
      <formula>0</formula>
    </cfRule>
  </conditionalFormatting>
  <conditionalFormatting sqref="D67:O74">
    <cfRule type="cellIs" dxfId="44" priority="9" operator="equal">
      <formula>0</formula>
    </cfRule>
  </conditionalFormatting>
  <conditionalFormatting sqref="D76:O83">
    <cfRule type="cellIs" dxfId="43" priority="3" operator="equal">
      <formula>0</formula>
    </cfRule>
  </conditionalFormatting>
  <conditionalFormatting sqref="H42:H55 O42:O55">
    <cfRule type="cellIs" dxfId="42" priority="19" operator="lessThan">
      <formula>0</formula>
    </cfRule>
  </conditionalFormatting>
  <conditionalFormatting sqref="H67:H85 O67:O85">
    <cfRule type="cellIs" dxfId="41" priority="1" operator="lessThan">
      <formula>0</formula>
    </cfRule>
  </conditionalFormatting>
  <conditionalFormatting sqref="J10:J17 H10:H29 O10:O29">
    <cfRule type="cellIs" dxfId="40" priority="41" operator="lessThan">
      <formula>0</formula>
    </cfRule>
  </conditionalFormatting>
  <conditionalFormatting sqref="J19:J27">
    <cfRule type="cellIs" dxfId="39" priority="46" operator="lessThan">
      <formula>0</formula>
    </cfRule>
  </conditionalFormatting>
  <conditionalFormatting sqref="J42:J43">
    <cfRule type="cellIs" dxfId="38" priority="36" operator="lessThan">
      <formula>0</formula>
    </cfRule>
  </conditionalFormatting>
  <conditionalFormatting sqref="J45:J53">
    <cfRule type="cellIs" dxfId="37" priority="25" operator="lessThan">
      <formula>0</formula>
    </cfRule>
  </conditionalFormatting>
  <conditionalFormatting sqref="J67:J74">
    <cfRule type="cellIs" dxfId="36" priority="13" operator="lessThan">
      <formula>0</formula>
    </cfRule>
  </conditionalFormatting>
  <conditionalFormatting sqref="J76:J83">
    <cfRule type="cellIs" dxfId="35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45387</v>
      </c>
    </row>
    <row r="2" spans="2:15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1"/>
    </row>
    <row r="3" spans="2:15" ht="14.4" thickBo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1" t="s">
        <v>34</v>
      </c>
    </row>
    <row r="4" spans="2:15" ht="14.4" customHeight="1">
      <c r="B4" s="109" t="s">
        <v>21</v>
      </c>
      <c r="C4" s="111" t="s">
        <v>1</v>
      </c>
      <c r="D4" s="92" t="s">
        <v>87</v>
      </c>
      <c r="E4" s="92"/>
      <c r="F4" s="92"/>
      <c r="G4" s="92"/>
      <c r="H4" s="82"/>
      <c r="I4" s="81" t="s">
        <v>74</v>
      </c>
      <c r="J4" s="82"/>
      <c r="K4" s="81" t="s">
        <v>88</v>
      </c>
      <c r="L4" s="92"/>
      <c r="M4" s="92"/>
      <c r="N4" s="92"/>
      <c r="O4" s="93"/>
    </row>
    <row r="5" spans="2:15" ht="14.4" customHeight="1" thickBot="1">
      <c r="B5" s="110"/>
      <c r="C5" s="112"/>
      <c r="D5" s="90" t="s">
        <v>89</v>
      </c>
      <c r="E5" s="90"/>
      <c r="F5" s="90"/>
      <c r="G5" s="90"/>
      <c r="H5" s="94"/>
      <c r="I5" s="89" t="s">
        <v>75</v>
      </c>
      <c r="J5" s="94"/>
      <c r="K5" s="89" t="s">
        <v>90</v>
      </c>
      <c r="L5" s="90"/>
      <c r="M5" s="90"/>
      <c r="N5" s="90"/>
      <c r="O5" s="91"/>
    </row>
    <row r="6" spans="2:15" ht="14.4" customHeight="1">
      <c r="B6" s="110"/>
      <c r="C6" s="112"/>
      <c r="D6" s="83">
        <v>2024</v>
      </c>
      <c r="E6" s="84"/>
      <c r="F6" s="83">
        <v>2023</v>
      </c>
      <c r="G6" s="84"/>
      <c r="H6" s="99" t="s">
        <v>22</v>
      </c>
      <c r="I6" s="79">
        <v>2024</v>
      </c>
      <c r="J6" s="79" t="s">
        <v>91</v>
      </c>
      <c r="K6" s="83">
        <v>2024</v>
      </c>
      <c r="L6" s="84"/>
      <c r="M6" s="83">
        <v>2023</v>
      </c>
      <c r="N6" s="84"/>
      <c r="O6" s="99" t="s">
        <v>22</v>
      </c>
    </row>
    <row r="7" spans="2:15" ht="15" customHeight="1" thickBot="1">
      <c r="B7" s="101" t="s">
        <v>21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5" customHeight="1">
      <c r="B8" s="101"/>
      <c r="C8" s="103"/>
      <c r="D8" s="6" t="s">
        <v>25</v>
      </c>
      <c r="E8" s="7" t="s">
        <v>2</v>
      </c>
      <c r="F8" s="6" t="s">
        <v>25</v>
      </c>
      <c r="G8" s="7" t="s">
        <v>2</v>
      </c>
      <c r="H8" s="105" t="s">
        <v>26</v>
      </c>
      <c r="I8" s="8" t="s">
        <v>25</v>
      </c>
      <c r="J8" s="107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105" t="s">
        <v>26</v>
      </c>
    </row>
    <row r="9" spans="2:15" ht="15" customHeight="1" thickBot="1">
      <c r="B9" s="102"/>
      <c r="C9" s="104"/>
      <c r="D9" s="9" t="s">
        <v>27</v>
      </c>
      <c r="E9" s="10" t="s">
        <v>28</v>
      </c>
      <c r="F9" s="9" t="s">
        <v>27</v>
      </c>
      <c r="G9" s="10" t="s">
        <v>28</v>
      </c>
      <c r="H9" s="106"/>
      <c r="I9" s="11" t="s">
        <v>27</v>
      </c>
      <c r="J9" s="108"/>
      <c r="K9" s="9" t="s">
        <v>27</v>
      </c>
      <c r="L9" s="10" t="s">
        <v>28</v>
      </c>
      <c r="M9" s="9" t="s">
        <v>27</v>
      </c>
      <c r="N9" s="10" t="s">
        <v>28</v>
      </c>
      <c r="O9" s="106"/>
    </row>
    <row r="10" spans="2:15" ht="14.4" thickBot="1">
      <c r="B10" s="63"/>
      <c r="C10" s="13" t="s">
        <v>9</v>
      </c>
      <c r="D10" s="14">
        <v>4</v>
      </c>
      <c r="E10" s="15">
        <v>0.14285714285714285</v>
      </c>
      <c r="F10" s="14">
        <v>34</v>
      </c>
      <c r="G10" s="15">
        <v>0.4</v>
      </c>
      <c r="H10" s="16">
        <v>-0.88235294117647056</v>
      </c>
      <c r="I10" s="14">
        <v>15</v>
      </c>
      <c r="J10" s="16">
        <v>-0.73333333333333339</v>
      </c>
      <c r="K10" s="14">
        <v>35</v>
      </c>
      <c r="L10" s="15">
        <v>0.32110091743119268</v>
      </c>
      <c r="M10" s="14">
        <v>78</v>
      </c>
      <c r="N10" s="15">
        <v>0.4642857142857143</v>
      </c>
      <c r="O10" s="16">
        <v>-0.55128205128205132</v>
      </c>
    </row>
    <row r="11" spans="2:15" ht="14.4" thickBot="1">
      <c r="B11" s="64"/>
      <c r="C11" s="18" t="s">
        <v>12</v>
      </c>
      <c r="D11" s="19">
        <v>8</v>
      </c>
      <c r="E11" s="20">
        <v>0.2857142857142857</v>
      </c>
      <c r="F11" s="19">
        <v>15</v>
      </c>
      <c r="G11" s="20">
        <v>0.17647058823529413</v>
      </c>
      <c r="H11" s="21">
        <v>-0.46666666666666667</v>
      </c>
      <c r="I11" s="19">
        <v>4</v>
      </c>
      <c r="J11" s="21">
        <v>1</v>
      </c>
      <c r="K11" s="19">
        <v>21</v>
      </c>
      <c r="L11" s="20">
        <v>0.19266055045871561</v>
      </c>
      <c r="M11" s="19">
        <v>27</v>
      </c>
      <c r="N11" s="20">
        <v>0.16071428571428573</v>
      </c>
      <c r="O11" s="21">
        <v>-0.22222222222222221</v>
      </c>
    </row>
    <row r="12" spans="2:15" ht="14.4" thickBot="1">
      <c r="B12" s="64"/>
      <c r="C12" s="13" t="s">
        <v>11</v>
      </c>
      <c r="D12" s="14">
        <v>3</v>
      </c>
      <c r="E12" s="15">
        <v>0.10714285714285714</v>
      </c>
      <c r="F12" s="14">
        <v>0</v>
      </c>
      <c r="G12" s="15">
        <v>0</v>
      </c>
      <c r="H12" s="16"/>
      <c r="I12" s="14">
        <v>5</v>
      </c>
      <c r="J12" s="16">
        <v>-0.4</v>
      </c>
      <c r="K12" s="14">
        <v>16</v>
      </c>
      <c r="L12" s="15">
        <v>0.14678899082568808</v>
      </c>
      <c r="M12" s="14">
        <v>1</v>
      </c>
      <c r="N12" s="15">
        <v>5.9523809523809521E-3</v>
      </c>
      <c r="O12" s="16">
        <v>15</v>
      </c>
    </row>
    <row r="13" spans="2:15" ht="14.4" thickBot="1">
      <c r="B13" s="64"/>
      <c r="C13" s="65" t="s">
        <v>66</v>
      </c>
      <c r="D13" s="19">
        <v>3</v>
      </c>
      <c r="E13" s="20">
        <v>0.10714285714285714</v>
      </c>
      <c r="F13" s="19">
        <v>8</v>
      </c>
      <c r="G13" s="20">
        <v>9.4117647058823528E-2</v>
      </c>
      <c r="H13" s="21">
        <v>-0.625</v>
      </c>
      <c r="I13" s="19">
        <v>2</v>
      </c>
      <c r="J13" s="21">
        <v>0.5</v>
      </c>
      <c r="K13" s="19">
        <v>8</v>
      </c>
      <c r="L13" s="20">
        <v>7.3394495412844041E-2</v>
      </c>
      <c r="M13" s="19">
        <v>15</v>
      </c>
      <c r="N13" s="20">
        <v>8.9285714285714288E-2</v>
      </c>
      <c r="O13" s="21">
        <v>-0.46666666666666667</v>
      </c>
    </row>
    <row r="14" spans="2:15" ht="14.4" thickBot="1">
      <c r="B14" s="64"/>
      <c r="C14" s="66" t="s">
        <v>16</v>
      </c>
      <c r="D14" s="14">
        <v>1</v>
      </c>
      <c r="E14" s="15">
        <v>3.5714285714285712E-2</v>
      </c>
      <c r="F14" s="14">
        <v>21</v>
      </c>
      <c r="G14" s="15">
        <v>0.24705882352941178</v>
      </c>
      <c r="H14" s="16">
        <v>-0.95238095238095233</v>
      </c>
      <c r="I14" s="14">
        <v>4</v>
      </c>
      <c r="J14" s="16">
        <v>-0.75</v>
      </c>
      <c r="K14" s="14">
        <v>6</v>
      </c>
      <c r="L14" s="15">
        <v>5.5045871559633031E-2</v>
      </c>
      <c r="M14" s="14">
        <v>29</v>
      </c>
      <c r="N14" s="15">
        <v>0.17261904761904762</v>
      </c>
      <c r="O14" s="16">
        <v>-0.7931034482758621</v>
      </c>
    </row>
    <row r="15" spans="2:15" ht="14.4" thickBot="1">
      <c r="B15" s="64"/>
      <c r="C15" s="67" t="s">
        <v>17</v>
      </c>
      <c r="D15" s="19">
        <v>3</v>
      </c>
      <c r="E15" s="20">
        <v>0.10714285714285714</v>
      </c>
      <c r="F15" s="19">
        <v>0</v>
      </c>
      <c r="G15" s="20">
        <v>0</v>
      </c>
      <c r="H15" s="21"/>
      <c r="I15" s="19">
        <v>0</v>
      </c>
      <c r="J15" s="21"/>
      <c r="K15" s="19">
        <v>6</v>
      </c>
      <c r="L15" s="20">
        <v>5.5045871559633031E-2</v>
      </c>
      <c r="M15" s="19">
        <v>0</v>
      </c>
      <c r="N15" s="20">
        <v>0</v>
      </c>
      <c r="O15" s="21"/>
    </row>
    <row r="16" spans="2:15" ht="14.4" thickBot="1">
      <c r="B16" s="64"/>
      <c r="C16" s="13" t="s">
        <v>73</v>
      </c>
      <c r="D16" s="14">
        <v>1</v>
      </c>
      <c r="E16" s="15">
        <v>3.5714285714285712E-2</v>
      </c>
      <c r="F16" s="14">
        <v>4</v>
      </c>
      <c r="G16" s="15">
        <v>4.7058823529411764E-2</v>
      </c>
      <c r="H16" s="16">
        <v>-0.75</v>
      </c>
      <c r="I16" s="14">
        <v>1</v>
      </c>
      <c r="J16" s="16">
        <v>0</v>
      </c>
      <c r="K16" s="14">
        <v>5</v>
      </c>
      <c r="L16" s="15">
        <v>4.5871559633027525E-2</v>
      </c>
      <c r="M16" s="14">
        <v>7</v>
      </c>
      <c r="N16" s="15">
        <v>4.1666666666666664E-2</v>
      </c>
      <c r="O16" s="16">
        <v>-0.2857142857142857</v>
      </c>
    </row>
    <row r="17" spans="2:16" ht="14.4" thickBot="1">
      <c r="B17" s="64"/>
      <c r="C17" s="67" t="s">
        <v>29</v>
      </c>
      <c r="D17" s="19">
        <v>5</v>
      </c>
      <c r="E17" s="20">
        <v>0.17857142857142858</v>
      </c>
      <c r="F17" s="19">
        <v>3</v>
      </c>
      <c r="G17" s="20">
        <v>3.5294117647058823E-2</v>
      </c>
      <c r="H17" s="21">
        <v>0.66666666666666674</v>
      </c>
      <c r="I17" s="19">
        <v>3</v>
      </c>
      <c r="J17" s="21">
        <v>8.8235294117647065E-2</v>
      </c>
      <c r="K17" s="19">
        <v>12</v>
      </c>
      <c r="L17" s="20">
        <v>0.11009174311926606</v>
      </c>
      <c r="M17" s="19">
        <v>11</v>
      </c>
      <c r="N17" s="20">
        <v>6.5476190476190479E-2</v>
      </c>
      <c r="O17" s="21">
        <v>9.0909090909090828E-2</v>
      </c>
    </row>
    <row r="18" spans="2:16" ht="14.4" thickBot="1">
      <c r="B18" s="22" t="s">
        <v>35</v>
      </c>
      <c r="C18" s="22" t="s">
        <v>30</v>
      </c>
      <c r="D18" s="23">
        <v>34</v>
      </c>
      <c r="E18" s="24">
        <v>1</v>
      </c>
      <c r="F18" s="23">
        <v>29</v>
      </c>
      <c r="G18" s="24">
        <v>1</v>
      </c>
      <c r="H18" s="25">
        <v>0.17241379310344818</v>
      </c>
      <c r="I18" s="23">
        <v>47</v>
      </c>
      <c r="J18" s="24">
        <v>-0.27659574468085102</v>
      </c>
      <c r="K18" s="23">
        <v>81</v>
      </c>
      <c r="L18" s="24">
        <v>1</v>
      </c>
      <c r="M18" s="23">
        <v>83</v>
      </c>
      <c r="N18" s="24">
        <v>1</v>
      </c>
      <c r="O18" s="25">
        <v>-2.4096385542168641E-2</v>
      </c>
    </row>
    <row r="19" spans="2:16" ht="14.4" thickBot="1">
      <c r="B19" s="63"/>
      <c r="C19" s="13" t="s">
        <v>10</v>
      </c>
      <c r="D19" s="14">
        <v>637</v>
      </c>
      <c r="E19" s="15">
        <v>0.23290676416819012</v>
      </c>
      <c r="F19" s="14">
        <v>641</v>
      </c>
      <c r="G19" s="15">
        <v>0.19255031541003303</v>
      </c>
      <c r="H19" s="16">
        <v>-6.2402496099843718E-3</v>
      </c>
      <c r="I19" s="14">
        <v>637</v>
      </c>
      <c r="J19" s="16">
        <v>0</v>
      </c>
      <c r="K19" s="14">
        <v>1655</v>
      </c>
      <c r="L19" s="15">
        <v>0.23277074542897327</v>
      </c>
      <c r="M19" s="14">
        <v>1310</v>
      </c>
      <c r="N19" s="15">
        <v>0.15552653448889944</v>
      </c>
      <c r="O19" s="16">
        <v>0.26335877862595414</v>
      </c>
    </row>
    <row r="20" spans="2:16" ht="14.4" thickBot="1">
      <c r="B20" s="64"/>
      <c r="C20" s="18" t="s">
        <v>8</v>
      </c>
      <c r="D20" s="19">
        <v>499</v>
      </c>
      <c r="E20" s="20">
        <v>0.18244972577696528</v>
      </c>
      <c r="F20" s="19">
        <v>640</v>
      </c>
      <c r="G20" s="20">
        <v>0.19224992490237308</v>
      </c>
      <c r="H20" s="21">
        <v>-0.22031250000000002</v>
      </c>
      <c r="I20" s="19">
        <v>328</v>
      </c>
      <c r="J20" s="21">
        <v>0.52134146341463405</v>
      </c>
      <c r="K20" s="19">
        <v>1200</v>
      </c>
      <c r="L20" s="20">
        <v>0.16877637130801687</v>
      </c>
      <c r="M20" s="19">
        <v>1637</v>
      </c>
      <c r="N20" s="20">
        <v>0.19434880683841863</v>
      </c>
      <c r="O20" s="21">
        <v>-0.26695174098961516</v>
      </c>
    </row>
    <row r="21" spans="2:16" ht="14.4" thickBot="1">
      <c r="B21" s="64"/>
      <c r="C21" s="13" t="s">
        <v>9</v>
      </c>
      <c r="D21" s="14">
        <v>406</v>
      </c>
      <c r="E21" s="15">
        <v>0.14844606946983546</v>
      </c>
      <c r="F21" s="14">
        <v>640</v>
      </c>
      <c r="G21" s="15">
        <v>0.19224992490237308</v>
      </c>
      <c r="H21" s="16">
        <v>-0.36562499999999998</v>
      </c>
      <c r="I21" s="14">
        <v>342</v>
      </c>
      <c r="J21" s="16">
        <v>0.1871345029239766</v>
      </c>
      <c r="K21" s="14">
        <v>1151</v>
      </c>
      <c r="L21" s="15">
        <v>0.1618846694796062</v>
      </c>
      <c r="M21" s="14">
        <v>1739</v>
      </c>
      <c r="N21" s="15">
        <v>0.20645850647037872</v>
      </c>
      <c r="O21" s="16">
        <v>-0.33812535940195509</v>
      </c>
    </row>
    <row r="22" spans="2:16" ht="14.4" thickBot="1">
      <c r="B22" s="64"/>
      <c r="C22" s="65" t="s">
        <v>4</v>
      </c>
      <c r="D22" s="19">
        <v>494</v>
      </c>
      <c r="E22" s="20">
        <v>0.18062157221206582</v>
      </c>
      <c r="F22" s="19">
        <v>295</v>
      </c>
      <c r="G22" s="20">
        <v>8.8615199759687596E-2</v>
      </c>
      <c r="H22" s="21">
        <v>0.6745762711864407</v>
      </c>
      <c r="I22" s="19">
        <v>290</v>
      </c>
      <c r="J22" s="21">
        <v>0.70344827586206904</v>
      </c>
      <c r="K22" s="19">
        <v>1114</v>
      </c>
      <c r="L22" s="20">
        <v>0.15668073136427565</v>
      </c>
      <c r="M22" s="19">
        <v>738</v>
      </c>
      <c r="N22" s="20">
        <v>8.7617238513593737E-2</v>
      </c>
      <c r="O22" s="21">
        <v>0.50948509485094862</v>
      </c>
    </row>
    <row r="23" spans="2:16" ht="14.4" thickBot="1">
      <c r="B23" s="64"/>
      <c r="C23" s="66" t="s">
        <v>3</v>
      </c>
      <c r="D23" s="14">
        <v>312</v>
      </c>
      <c r="E23" s="15">
        <v>0.11407678244972577</v>
      </c>
      <c r="F23" s="14">
        <v>554</v>
      </c>
      <c r="G23" s="15">
        <v>0.16641634124361671</v>
      </c>
      <c r="H23" s="16">
        <v>-0.43682310469314078</v>
      </c>
      <c r="I23" s="14">
        <v>292</v>
      </c>
      <c r="J23" s="16">
        <v>6.8493150684931559E-2</v>
      </c>
      <c r="K23" s="14">
        <v>863</v>
      </c>
      <c r="L23" s="15">
        <v>0.12137834036568214</v>
      </c>
      <c r="M23" s="14">
        <v>1536</v>
      </c>
      <c r="N23" s="15">
        <v>0.18235782975186987</v>
      </c>
      <c r="O23" s="16">
        <v>-0.43815104166666663</v>
      </c>
    </row>
    <row r="24" spans="2:16" ht="14.4" thickBot="1">
      <c r="B24" s="64"/>
      <c r="C24" s="67" t="s">
        <v>12</v>
      </c>
      <c r="D24" s="19">
        <v>251</v>
      </c>
      <c r="E24" s="20">
        <v>9.1773308957952465E-2</v>
      </c>
      <c r="F24" s="19">
        <v>268</v>
      </c>
      <c r="G24" s="20">
        <v>8.0504656052868731E-2</v>
      </c>
      <c r="H24" s="21">
        <v>-6.3432835820895539E-2</v>
      </c>
      <c r="I24" s="19">
        <v>233</v>
      </c>
      <c r="J24" s="21">
        <v>7.7253218884120178E-2</v>
      </c>
      <c r="K24" s="19">
        <v>672</v>
      </c>
      <c r="L24" s="20">
        <v>9.4514767932489446E-2</v>
      </c>
      <c r="M24" s="19">
        <v>643</v>
      </c>
      <c r="N24" s="20">
        <v>7.6338596699513234E-2</v>
      </c>
      <c r="O24" s="21">
        <v>4.510108864696738E-2</v>
      </c>
    </row>
    <row r="25" spans="2:16" ht="14.4" thickBot="1">
      <c r="B25" s="64"/>
      <c r="C25" s="13" t="s">
        <v>11</v>
      </c>
      <c r="D25" s="14">
        <v>95</v>
      </c>
      <c r="E25" s="15">
        <v>3.4734917733089579E-2</v>
      </c>
      <c r="F25" s="14">
        <v>197</v>
      </c>
      <c r="G25" s="15">
        <v>5.9176930009011718E-2</v>
      </c>
      <c r="H25" s="16">
        <v>-0.51776649746192893</v>
      </c>
      <c r="I25" s="14">
        <v>123</v>
      </c>
      <c r="J25" s="16">
        <v>-0.22764227642276424</v>
      </c>
      <c r="K25" s="14">
        <v>315</v>
      </c>
      <c r="L25" s="15">
        <v>4.4303797468354431E-2</v>
      </c>
      <c r="M25" s="14">
        <v>554</v>
      </c>
      <c r="N25" s="15">
        <v>6.5772290157900981E-2</v>
      </c>
      <c r="O25" s="16">
        <v>-0.43140794223826717</v>
      </c>
    </row>
    <row r="26" spans="2:16" ht="14.4" thickBot="1">
      <c r="B26" s="64"/>
      <c r="C26" s="67" t="s">
        <v>58</v>
      </c>
      <c r="D26" s="19">
        <v>16</v>
      </c>
      <c r="E26" s="20">
        <v>5.8500914076782453E-3</v>
      </c>
      <c r="F26" s="19">
        <v>51</v>
      </c>
      <c r="G26" s="20">
        <v>1.5319915890657855E-2</v>
      </c>
      <c r="H26" s="21">
        <v>-0.68627450980392157</v>
      </c>
      <c r="I26" s="19">
        <v>20</v>
      </c>
      <c r="J26" s="21">
        <v>-0.19999999999999996</v>
      </c>
      <c r="K26" s="19">
        <v>78</v>
      </c>
      <c r="L26" s="20">
        <v>1.0970464135021098E-2</v>
      </c>
      <c r="M26" s="19">
        <v>147</v>
      </c>
      <c r="N26" s="20">
        <v>1.7452214175471922E-2</v>
      </c>
      <c r="O26" s="21">
        <v>-0.46938775510204078</v>
      </c>
    </row>
    <row r="27" spans="2:16" ht="14.4" thickBot="1">
      <c r="B27" s="68"/>
      <c r="C27" s="13" t="s">
        <v>29</v>
      </c>
      <c r="D27" s="14">
        <f>+D28-SUM(D19:D26)</f>
        <v>25</v>
      </c>
      <c r="E27" s="15">
        <f>+E28-SUM(E19:E26)</f>
        <v>9.1407678244972423E-3</v>
      </c>
      <c r="F27" s="14">
        <f>+F28-SUM(F19:F26)</f>
        <v>43</v>
      </c>
      <c r="G27" s="15">
        <f>+G28-SUM(G19:G26)</f>
        <v>1.2916791829378216E-2</v>
      </c>
      <c r="H27" s="16">
        <f>+D27/F27-1</f>
        <v>-0.41860465116279066</v>
      </c>
      <c r="I27" s="14">
        <f>+I28-SUM(I20:I26)</f>
        <v>655</v>
      </c>
      <c r="J27" s="16">
        <f>+D27/I27-1</f>
        <v>-0.96183206106870234</v>
      </c>
      <c r="K27" s="14">
        <f>+K28-SUM(K19:K26)</f>
        <v>62</v>
      </c>
      <c r="L27" s="15">
        <f>+L28-SUM(L19:L26)</f>
        <v>8.7201125175807581E-3</v>
      </c>
      <c r="M27" s="14">
        <f>+M28-SUM(M19:M26)</f>
        <v>119</v>
      </c>
      <c r="N27" s="15">
        <f>+N28-SUM(N19:N26)</f>
        <v>1.4127982903953451E-2</v>
      </c>
      <c r="O27" s="16">
        <f>+K27/M27-1</f>
        <v>-0.47899159663865543</v>
      </c>
    </row>
    <row r="28" spans="2:16" ht="14.4" thickBot="1">
      <c r="B28" s="22" t="s">
        <v>36</v>
      </c>
      <c r="C28" s="22" t="s">
        <v>30</v>
      </c>
      <c r="D28" s="23">
        <v>2735</v>
      </c>
      <c r="E28" s="24">
        <v>1</v>
      </c>
      <c r="F28" s="23">
        <v>3329</v>
      </c>
      <c r="G28" s="24">
        <v>1</v>
      </c>
      <c r="H28" s="25">
        <v>-0.17843196155001506</v>
      </c>
      <c r="I28" s="23">
        <v>2283</v>
      </c>
      <c r="J28" s="24">
        <v>0.19798510731493657</v>
      </c>
      <c r="K28" s="23">
        <v>7110</v>
      </c>
      <c r="L28" s="24">
        <v>1</v>
      </c>
      <c r="M28" s="23">
        <v>8423</v>
      </c>
      <c r="N28" s="24">
        <v>1</v>
      </c>
      <c r="O28" s="25">
        <v>-0.15588270212513355</v>
      </c>
    </row>
    <row r="29" spans="2:16" ht="14.4" thickBot="1">
      <c r="B29" s="22" t="s">
        <v>47</v>
      </c>
      <c r="C29" s="22" t="s">
        <v>30</v>
      </c>
      <c r="D29" s="23">
        <v>2</v>
      </c>
      <c r="E29" s="24">
        <v>1</v>
      </c>
      <c r="F29" s="23">
        <v>1</v>
      </c>
      <c r="G29" s="24">
        <v>1</v>
      </c>
      <c r="H29" s="25">
        <v>1</v>
      </c>
      <c r="I29" s="23">
        <v>3</v>
      </c>
      <c r="J29" s="24">
        <v>-0.33333333333333337</v>
      </c>
      <c r="K29" s="23">
        <v>7</v>
      </c>
      <c r="L29" s="24">
        <v>1</v>
      </c>
      <c r="M29" s="23">
        <v>7</v>
      </c>
      <c r="N29" s="24">
        <v>1</v>
      </c>
      <c r="O29" s="25">
        <v>0</v>
      </c>
      <c r="P29" s="33"/>
    </row>
    <row r="30" spans="2:16" ht="14.4" thickBot="1">
      <c r="B30" s="95"/>
      <c r="C30" s="96" t="s">
        <v>30</v>
      </c>
      <c r="D30" s="26">
        <v>2765</v>
      </c>
      <c r="E30" s="27">
        <v>1</v>
      </c>
      <c r="F30" s="26">
        <v>3415</v>
      </c>
      <c r="G30" s="27">
        <v>1</v>
      </c>
      <c r="H30" s="28">
        <v>-0.19033674963396774</v>
      </c>
      <c r="I30" s="26">
        <v>2320</v>
      </c>
      <c r="J30" s="28">
        <v>0.1918103448275863</v>
      </c>
      <c r="K30" s="26">
        <v>7226</v>
      </c>
      <c r="L30" s="27">
        <v>1</v>
      </c>
      <c r="M30" s="26">
        <v>8598</v>
      </c>
      <c r="N30" s="27">
        <v>1</v>
      </c>
      <c r="O30" s="28">
        <v>-0.15957199348685736</v>
      </c>
      <c r="P30" s="33"/>
    </row>
    <row r="31" spans="2:16" ht="14.4" customHeight="1">
      <c r="B31" s="1" t="s">
        <v>61</v>
      </c>
      <c r="C31" s="29"/>
      <c r="D31" s="1"/>
      <c r="E31" s="1"/>
      <c r="F31" s="1"/>
      <c r="G31" s="1"/>
    </row>
    <row r="32" spans="2:16">
      <c r="B32" s="30" t="s">
        <v>62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87" t="s">
        <v>37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61"/>
    </row>
    <row r="36" spans="2:15" ht="14.4" thickBot="1">
      <c r="B36" s="88" t="s">
        <v>38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62" t="s">
        <v>34</v>
      </c>
    </row>
    <row r="37" spans="2:15" ht="14.4" customHeight="1">
      <c r="B37" s="109" t="s">
        <v>21</v>
      </c>
      <c r="C37" s="111" t="s">
        <v>1</v>
      </c>
      <c r="D37" s="92" t="s">
        <v>87</v>
      </c>
      <c r="E37" s="92"/>
      <c r="F37" s="92"/>
      <c r="G37" s="92"/>
      <c r="H37" s="82"/>
      <c r="I37" s="81" t="s">
        <v>74</v>
      </c>
      <c r="J37" s="82"/>
      <c r="K37" s="81" t="s">
        <v>88</v>
      </c>
      <c r="L37" s="92"/>
      <c r="M37" s="92"/>
      <c r="N37" s="92"/>
      <c r="O37" s="93"/>
    </row>
    <row r="38" spans="2:15" ht="14.4" customHeight="1" thickBot="1">
      <c r="B38" s="110"/>
      <c r="C38" s="112"/>
      <c r="D38" s="90" t="s">
        <v>89</v>
      </c>
      <c r="E38" s="90"/>
      <c r="F38" s="90"/>
      <c r="G38" s="90"/>
      <c r="H38" s="94"/>
      <c r="I38" s="89" t="s">
        <v>75</v>
      </c>
      <c r="J38" s="94"/>
      <c r="K38" s="89" t="s">
        <v>90</v>
      </c>
      <c r="L38" s="90"/>
      <c r="M38" s="90"/>
      <c r="N38" s="90"/>
      <c r="O38" s="91"/>
    </row>
    <row r="39" spans="2:15" ht="14.4" customHeight="1">
      <c r="B39" s="110"/>
      <c r="C39" s="112"/>
      <c r="D39" s="83">
        <v>2024</v>
      </c>
      <c r="E39" s="84"/>
      <c r="F39" s="83">
        <v>2023</v>
      </c>
      <c r="G39" s="84"/>
      <c r="H39" s="99" t="s">
        <v>22</v>
      </c>
      <c r="I39" s="79">
        <v>2024</v>
      </c>
      <c r="J39" s="79" t="s">
        <v>91</v>
      </c>
      <c r="K39" s="83">
        <v>2024</v>
      </c>
      <c r="L39" s="84"/>
      <c r="M39" s="83">
        <v>2023</v>
      </c>
      <c r="N39" s="84"/>
      <c r="O39" s="99" t="s">
        <v>22</v>
      </c>
    </row>
    <row r="40" spans="2:15" ht="14.4" customHeight="1" thickBot="1">
      <c r="B40" s="101" t="s">
        <v>21</v>
      </c>
      <c r="C40" s="103" t="s">
        <v>24</v>
      </c>
      <c r="D40" s="85"/>
      <c r="E40" s="86"/>
      <c r="F40" s="85"/>
      <c r="G40" s="86"/>
      <c r="H40" s="100"/>
      <c r="I40" s="80"/>
      <c r="J40" s="80"/>
      <c r="K40" s="85"/>
      <c r="L40" s="86"/>
      <c r="M40" s="85"/>
      <c r="N40" s="86"/>
      <c r="O40" s="100"/>
    </row>
    <row r="41" spans="2:15" ht="14.4" customHeight="1">
      <c r="B41" s="101"/>
      <c r="C41" s="103"/>
      <c r="D41" s="6" t="s">
        <v>25</v>
      </c>
      <c r="E41" s="7" t="s">
        <v>2</v>
      </c>
      <c r="F41" s="6" t="s">
        <v>25</v>
      </c>
      <c r="G41" s="7" t="s">
        <v>2</v>
      </c>
      <c r="H41" s="105" t="s">
        <v>26</v>
      </c>
      <c r="I41" s="8" t="s">
        <v>25</v>
      </c>
      <c r="J41" s="107" t="s">
        <v>92</v>
      </c>
      <c r="K41" s="6" t="s">
        <v>25</v>
      </c>
      <c r="L41" s="7" t="s">
        <v>2</v>
      </c>
      <c r="M41" s="6" t="s">
        <v>25</v>
      </c>
      <c r="N41" s="7" t="s">
        <v>2</v>
      </c>
      <c r="O41" s="105" t="s">
        <v>26</v>
      </c>
    </row>
    <row r="42" spans="2:15" ht="14.4" customHeight="1" thickBot="1">
      <c r="B42" s="102"/>
      <c r="C42" s="104"/>
      <c r="D42" s="9" t="s">
        <v>27</v>
      </c>
      <c r="E42" s="10" t="s">
        <v>28</v>
      </c>
      <c r="F42" s="9" t="s">
        <v>27</v>
      </c>
      <c r="G42" s="10" t="s">
        <v>28</v>
      </c>
      <c r="H42" s="106"/>
      <c r="I42" s="11" t="s">
        <v>27</v>
      </c>
      <c r="J42" s="108"/>
      <c r="K42" s="9" t="s">
        <v>27</v>
      </c>
      <c r="L42" s="10" t="s">
        <v>28</v>
      </c>
      <c r="M42" s="9" t="s">
        <v>27</v>
      </c>
      <c r="N42" s="10" t="s">
        <v>28</v>
      </c>
      <c r="O42" s="106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35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10</v>
      </c>
      <c r="D45" s="14">
        <v>561</v>
      </c>
      <c r="E45" s="15">
        <v>0.26701570680628273</v>
      </c>
      <c r="F45" s="14">
        <v>571</v>
      </c>
      <c r="G45" s="15">
        <v>0.22157547535894451</v>
      </c>
      <c r="H45" s="16">
        <v>-1.7513134851138368E-2</v>
      </c>
      <c r="I45" s="14">
        <v>544</v>
      </c>
      <c r="J45" s="16">
        <v>3.125E-2</v>
      </c>
      <c r="K45" s="14">
        <v>1419</v>
      </c>
      <c r="L45" s="15">
        <v>0.26607912994562161</v>
      </c>
      <c r="M45" s="14">
        <v>1088</v>
      </c>
      <c r="N45" s="15">
        <v>0.16973478939157566</v>
      </c>
      <c r="O45" s="16">
        <v>0.30422794117647056</v>
      </c>
    </row>
    <row r="46" spans="2:15" ht="14.4" thickBot="1">
      <c r="B46" s="64"/>
      <c r="C46" s="18" t="s">
        <v>8</v>
      </c>
      <c r="D46" s="19">
        <v>404</v>
      </c>
      <c r="E46" s="20">
        <v>0.19228938600666348</v>
      </c>
      <c r="F46" s="19">
        <v>527</v>
      </c>
      <c r="G46" s="20">
        <v>0.20450135816841289</v>
      </c>
      <c r="H46" s="21">
        <v>-0.23339658444022771</v>
      </c>
      <c r="I46" s="19">
        <v>275</v>
      </c>
      <c r="J46" s="21">
        <v>0.469090909090909</v>
      </c>
      <c r="K46" s="19">
        <v>972</v>
      </c>
      <c r="L46" s="20">
        <v>0.18226139133695857</v>
      </c>
      <c r="M46" s="19">
        <v>1323</v>
      </c>
      <c r="N46" s="20">
        <v>0.20639625585023402</v>
      </c>
      <c r="O46" s="21">
        <v>-0.26530612244897955</v>
      </c>
    </row>
    <row r="47" spans="2:15" ht="15" customHeight="1" thickBot="1">
      <c r="B47" s="64"/>
      <c r="C47" s="13" t="s">
        <v>4</v>
      </c>
      <c r="D47" s="14">
        <v>414</v>
      </c>
      <c r="E47" s="15">
        <v>0.19704902427415516</v>
      </c>
      <c r="F47" s="14">
        <v>187</v>
      </c>
      <c r="G47" s="15">
        <v>7.2564998059759411E-2</v>
      </c>
      <c r="H47" s="16">
        <v>1.213903743315508</v>
      </c>
      <c r="I47" s="14">
        <v>219</v>
      </c>
      <c r="J47" s="16">
        <v>0.8904109589041096</v>
      </c>
      <c r="K47" s="14">
        <v>871</v>
      </c>
      <c r="L47" s="15">
        <v>0.16332270766922932</v>
      </c>
      <c r="M47" s="14">
        <v>451</v>
      </c>
      <c r="N47" s="15">
        <v>7.0358814352574101E-2</v>
      </c>
      <c r="O47" s="16">
        <v>0.93126385809312628</v>
      </c>
    </row>
    <row r="48" spans="2:15" ht="14.4" thickBot="1">
      <c r="B48" s="64"/>
      <c r="C48" s="65" t="s">
        <v>9</v>
      </c>
      <c r="D48" s="19">
        <v>282</v>
      </c>
      <c r="E48" s="20">
        <v>0.13422179914326512</v>
      </c>
      <c r="F48" s="19">
        <v>518</v>
      </c>
      <c r="G48" s="20">
        <v>0.20100892510671323</v>
      </c>
      <c r="H48" s="21">
        <v>-0.45559845559845558</v>
      </c>
      <c r="I48" s="19">
        <v>244</v>
      </c>
      <c r="J48" s="21">
        <v>0.15573770491803285</v>
      </c>
      <c r="K48" s="19">
        <v>837</v>
      </c>
      <c r="L48" s="20">
        <v>0.15694730920682542</v>
      </c>
      <c r="M48" s="19">
        <v>1428</v>
      </c>
      <c r="N48" s="20">
        <v>0.22277691107644307</v>
      </c>
      <c r="O48" s="21">
        <v>-0.41386554621848737</v>
      </c>
    </row>
    <row r="49" spans="2:15" ht="15" customHeight="1" thickBot="1">
      <c r="B49" s="64"/>
      <c r="C49" s="66" t="s">
        <v>3</v>
      </c>
      <c r="D49" s="14">
        <v>275</v>
      </c>
      <c r="E49" s="15">
        <v>0.13089005235602094</v>
      </c>
      <c r="F49" s="14">
        <v>506</v>
      </c>
      <c r="G49" s="15">
        <v>0.1963523476911137</v>
      </c>
      <c r="H49" s="16">
        <v>-0.45652173913043481</v>
      </c>
      <c r="I49" s="14">
        <v>238</v>
      </c>
      <c r="J49" s="16">
        <v>0.15546218487394947</v>
      </c>
      <c r="K49" s="14">
        <v>743</v>
      </c>
      <c r="L49" s="15">
        <v>0.13932120757547348</v>
      </c>
      <c r="M49" s="14">
        <v>1375</v>
      </c>
      <c r="N49" s="15">
        <v>0.21450858034321374</v>
      </c>
      <c r="O49" s="16">
        <v>-0.45963636363636362</v>
      </c>
    </row>
    <row r="50" spans="2:15" ht="14.4" thickBot="1">
      <c r="B50" s="64"/>
      <c r="C50" s="67" t="s">
        <v>11</v>
      </c>
      <c r="D50" s="19">
        <v>71</v>
      </c>
      <c r="E50" s="20">
        <v>3.3793431699190864E-2</v>
      </c>
      <c r="F50" s="19">
        <v>147</v>
      </c>
      <c r="G50" s="20">
        <v>5.7043073341094298E-2</v>
      </c>
      <c r="H50" s="21">
        <v>-0.51700680272108845</v>
      </c>
      <c r="I50" s="19">
        <v>87</v>
      </c>
      <c r="J50" s="21">
        <v>-0.18390804597701149</v>
      </c>
      <c r="K50" s="19">
        <v>225</v>
      </c>
      <c r="L50" s="20">
        <v>4.2190136883555225E-2</v>
      </c>
      <c r="M50" s="19">
        <v>405</v>
      </c>
      <c r="N50" s="20">
        <v>6.3182527301092042E-2</v>
      </c>
      <c r="O50" s="21">
        <v>-0.44444444444444442</v>
      </c>
    </row>
    <row r="51" spans="2:15" ht="14.4" thickBot="1">
      <c r="B51" s="64"/>
      <c r="C51" s="13" t="s">
        <v>12</v>
      </c>
      <c r="D51" s="14">
        <v>78</v>
      </c>
      <c r="E51" s="15">
        <v>3.7125178486435033E-2</v>
      </c>
      <c r="F51" s="14">
        <v>72</v>
      </c>
      <c r="G51" s="15">
        <v>2.7939464493597205E-2</v>
      </c>
      <c r="H51" s="16">
        <v>8.3333333333333259E-2</v>
      </c>
      <c r="I51" s="14">
        <v>75</v>
      </c>
      <c r="J51" s="16">
        <v>4.0000000000000036E-2</v>
      </c>
      <c r="K51" s="14">
        <v>189</v>
      </c>
      <c r="L51" s="15">
        <v>3.5439714982186385E-2</v>
      </c>
      <c r="M51" s="14">
        <v>196</v>
      </c>
      <c r="N51" s="15">
        <v>3.0577223088923557E-2</v>
      </c>
      <c r="O51" s="16">
        <v>-3.5714285714285698E-2</v>
      </c>
    </row>
    <row r="52" spans="2:15" ht="14.4" thickBot="1">
      <c r="B52" s="64"/>
      <c r="C52" s="67" t="s">
        <v>58</v>
      </c>
      <c r="D52" s="19">
        <v>16</v>
      </c>
      <c r="E52" s="20">
        <v>7.6154212279866728E-3</v>
      </c>
      <c r="F52" s="19">
        <v>49</v>
      </c>
      <c r="G52" s="20">
        <v>1.9014357780364765E-2</v>
      </c>
      <c r="H52" s="21">
        <v>-0.67346938775510212</v>
      </c>
      <c r="I52" s="19">
        <v>19</v>
      </c>
      <c r="J52" s="21">
        <v>-0.15789473684210531</v>
      </c>
      <c r="K52" s="19">
        <v>77</v>
      </c>
      <c r="L52" s="20">
        <v>1.443840240015001E-2</v>
      </c>
      <c r="M52" s="19">
        <v>144</v>
      </c>
      <c r="N52" s="20">
        <v>2.2464898595943836E-2</v>
      </c>
      <c r="O52" s="21">
        <v>-0.46527777777777779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36</v>
      </c>
      <c r="C54" s="22" t="s">
        <v>30</v>
      </c>
      <c r="D54" s="23">
        <v>2101</v>
      </c>
      <c r="E54" s="24">
        <v>1</v>
      </c>
      <c r="F54" s="23">
        <v>2577</v>
      </c>
      <c r="G54" s="24">
        <v>1</v>
      </c>
      <c r="H54" s="25">
        <v>-0.18471090415211489</v>
      </c>
      <c r="I54" s="23">
        <v>1701</v>
      </c>
      <c r="J54" s="24">
        <v>0.23515579071134618</v>
      </c>
      <c r="K54" s="23">
        <v>5333</v>
      </c>
      <c r="L54" s="24">
        <v>1</v>
      </c>
      <c r="M54" s="23">
        <v>6410</v>
      </c>
      <c r="N54" s="24">
        <v>1</v>
      </c>
      <c r="O54" s="25">
        <v>-0.16801872074882995</v>
      </c>
    </row>
    <row r="55" spans="2:15" ht="14.4" thickBot="1">
      <c r="B55" s="22" t="s">
        <v>47</v>
      </c>
      <c r="C55" s="22" t="s">
        <v>30</v>
      </c>
      <c r="D55" s="23">
        <v>1</v>
      </c>
      <c r="E55" s="24">
        <v>1</v>
      </c>
      <c r="F55" s="23">
        <v>1</v>
      </c>
      <c r="G55" s="24">
        <v>1</v>
      </c>
      <c r="H55" s="25">
        <v>0</v>
      </c>
      <c r="I55" s="23">
        <v>0</v>
      </c>
      <c r="J55" s="24"/>
      <c r="K55" s="23">
        <v>2</v>
      </c>
      <c r="L55" s="24">
        <v>1</v>
      </c>
      <c r="M55" s="23">
        <v>3</v>
      </c>
      <c r="N55" s="24">
        <v>1</v>
      </c>
      <c r="O55" s="25">
        <v>-0.33333333333333337</v>
      </c>
    </row>
    <row r="56" spans="2:15" ht="14.4" thickBot="1">
      <c r="B56" s="95"/>
      <c r="C56" s="96" t="s">
        <v>30</v>
      </c>
      <c r="D56" s="26">
        <v>2102</v>
      </c>
      <c r="E56" s="27">
        <v>1</v>
      </c>
      <c r="F56" s="26">
        <v>2578</v>
      </c>
      <c r="G56" s="27">
        <v>1</v>
      </c>
      <c r="H56" s="28">
        <v>-0.18463925523661751</v>
      </c>
      <c r="I56" s="26">
        <v>1701</v>
      </c>
      <c r="J56" s="28">
        <v>0.23574368018812453</v>
      </c>
      <c r="K56" s="26">
        <v>5335</v>
      </c>
      <c r="L56" s="27">
        <v>1</v>
      </c>
      <c r="M56" s="26">
        <v>6413</v>
      </c>
      <c r="N56" s="27">
        <v>1</v>
      </c>
      <c r="O56" s="28">
        <v>-0.16809605488850776</v>
      </c>
    </row>
    <row r="57" spans="2:15">
      <c r="B57" s="1" t="s">
        <v>61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62</v>
      </c>
      <c r="C58" s="1"/>
      <c r="D58" s="1"/>
      <c r="E58" s="1"/>
      <c r="F58" s="1"/>
      <c r="G58" s="1"/>
    </row>
    <row r="60" spans="2:15">
      <c r="B60" s="87" t="s">
        <v>45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61"/>
    </row>
    <row r="61" spans="2:15" ht="14.4" thickBot="1">
      <c r="B61" s="88" t="s">
        <v>46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62" t="s">
        <v>34</v>
      </c>
    </row>
    <row r="62" spans="2:15">
      <c r="B62" s="109" t="s">
        <v>21</v>
      </c>
      <c r="C62" s="111" t="s">
        <v>1</v>
      </c>
      <c r="D62" s="92" t="s">
        <v>87</v>
      </c>
      <c r="E62" s="92"/>
      <c r="F62" s="92"/>
      <c r="G62" s="92"/>
      <c r="H62" s="82"/>
      <c r="I62" s="81" t="s">
        <v>74</v>
      </c>
      <c r="J62" s="82"/>
      <c r="K62" s="81" t="s">
        <v>88</v>
      </c>
      <c r="L62" s="92"/>
      <c r="M62" s="92"/>
      <c r="N62" s="92"/>
      <c r="O62" s="93"/>
    </row>
    <row r="63" spans="2:15" ht="14.4" thickBot="1">
      <c r="B63" s="110"/>
      <c r="C63" s="112"/>
      <c r="D63" s="90" t="s">
        <v>89</v>
      </c>
      <c r="E63" s="90"/>
      <c r="F63" s="90"/>
      <c r="G63" s="90"/>
      <c r="H63" s="94"/>
      <c r="I63" s="89" t="s">
        <v>75</v>
      </c>
      <c r="J63" s="94"/>
      <c r="K63" s="89" t="s">
        <v>90</v>
      </c>
      <c r="L63" s="90"/>
      <c r="M63" s="90"/>
      <c r="N63" s="90"/>
      <c r="O63" s="91"/>
    </row>
    <row r="64" spans="2:15" ht="15" customHeight="1">
      <c r="B64" s="110"/>
      <c r="C64" s="112"/>
      <c r="D64" s="83">
        <v>2024</v>
      </c>
      <c r="E64" s="84"/>
      <c r="F64" s="83">
        <v>2023</v>
      </c>
      <c r="G64" s="84"/>
      <c r="H64" s="99" t="s">
        <v>22</v>
      </c>
      <c r="I64" s="79">
        <v>2024</v>
      </c>
      <c r="J64" s="79" t="s">
        <v>91</v>
      </c>
      <c r="K64" s="83">
        <v>2024</v>
      </c>
      <c r="L64" s="84"/>
      <c r="M64" s="83">
        <v>2023</v>
      </c>
      <c r="N64" s="84"/>
      <c r="O64" s="99" t="s">
        <v>22</v>
      </c>
    </row>
    <row r="65" spans="2:15" ht="15" customHeight="1" thickBot="1">
      <c r="B65" s="101" t="s">
        <v>21</v>
      </c>
      <c r="C65" s="103" t="s">
        <v>24</v>
      </c>
      <c r="D65" s="85"/>
      <c r="E65" s="86"/>
      <c r="F65" s="85"/>
      <c r="G65" s="86"/>
      <c r="H65" s="100"/>
      <c r="I65" s="80"/>
      <c r="J65" s="80"/>
      <c r="K65" s="85"/>
      <c r="L65" s="86"/>
      <c r="M65" s="85"/>
      <c r="N65" s="86"/>
      <c r="O65" s="100"/>
    </row>
    <row r="66" spans="2:15" ht="15" customHeight="1">
      <c r="B66" s="101"/>
      <c r="C66" s="103"/>
      <c r="D66" s="6" t="s">
        <v>25</v>
      </c>
      <c r="E66" s="7" t="s">
        <v>2</v>
      </c>
      <c r="F66" s="6" t="s">
        <v>25</v>
      </c>
      <c r="G66" s="7" t="s">
        <v>2</v>
      </c>
      <c r="H66" s="105" t="s">
        <v>26</v>
      </c>
      <c r="I66" s="8" t="s">
        <v>25</v>
      </c>
      <c r="J66" s="107" t="s">
        <v>92</v>
      </c>
      <c r="K66" s="6" t="s">
        <v>25</v>
      </c>
      <c r="L66" s="7" t="s">
        <v>2</v>
      </c>
      <c r="M66" s="6" t="s">
        <v>25</v>
      </c>
      <c r="N66" s="7" t="s">
        <v>2</v>
      </c>
      <c r="O66" s="105" t="s">
        <v>26</v>
      </c>
    </row>
    <row r="67" spans="2:15" ht="27" thickBot="1">
      <c r="B67" s="102"/>
      <c r="C67" s="104"/>
      <c r="D67" s="9" t="s">
        <v>27</v>
      </c>
      <c r="E67" s="10" t="s">
        <v>28</v>
      </c>
      <c r="F67" s="9" t="s">
        <v>27</v>
      </c>
      <c r="G67" s="10" t="s">
        <v>28</v>
      </c>
      <c r="H67" s="106"/>
      <c r="I67" s="11" t="s">
        <v>27</v>
      </c>
      <c r="J67" s="108"/>
      <c r="K67" s="9" t="s">
        <v>27</v>
      </c>
      <c r="L67" s="10" t="s">
        <v>28</v>
      </c>
      <c r="M67" s="9" t="s">
        <v>27</v>
      </c>
      <c r="N67" s="10" t="s">
        <v>28</v>
      </c>
      <c r="O67" s="106"/>
    </row>
    <row r="68" spans="2:15" ht="14.4" thickBot="1">
      <c r="B68" s="63"/>
      <c r="C68" s="13" t="s">
        <v>12</v>
      </c>
      <c r="D68" s="14">
        <v>181</v>
      </c>
      <c r="E68" s="15">
        <v>0.27300150829562592</v>
      </c>
      <c r="F68" s="14">
        <v>211</v>
      </c>
      <c r="G68" s="15">
        <v>0.25209080047789723</v>
      </c>
      <c r="H68" s="16">
        <v>-0.14218009478672988</v>
      </c>
      <c r="I68" s="14">
        <v>162</v>
      </c>
      <c r="J68" s="16">
        <v>0.11728395061728403</v>
      </c>
      <c r="K68" s="14">
        <v>505</v>
      </c>
      <c r="L68" s="15">
        <v>0.26705446853516657</v>
      </c>
      <c r="M68" s="14">
        <v>474</v>
      </c>
      <c r="N68" s="15">
        <v>0.21693363844393593</v>
      </c>
      <c r="O68" s="16">
        <v>6.5400843881856519E-2</v>
      </c>
    </row>
    <row r="69" spans="2:15" ht="14.4" thickBot="1">
      <c r="B69" s="64"/>
      <c r="C69" s="18" t="s">
        <v>9</v>
      </c>
      <c r="D69" s="19">
        <v>128</v>
      </c>
      <c r="E69" s="20">
        <v>0.19306184012066366</v>
      </c>
      <c r="F69" s="19">
        <v>156</v>
      </c>
      <c r="G69" s="20">
        <v>0.1863799283154122</v>
      </c>
      <c r="H69" s="21">
        <v>-0.17948717948717952</v>
      </c>
      <c r="I69" s="19">
        <v>113</v>
      </c>
      <c r="J69" s="21">
        <v>0.13274336283185839</v>
      </c>
      <c r="K69" s="19">
        <v>349</v>
      </c>
      <c r="L69" s="20">
        <v>0.18455843469063987</v>
      </c>
      <c r="M69" s="19">
        <v>390</v>
      </c>
      <c r="N69" s="20">
        <v>0.17848970251716248</v>
      </c>
      <c r="O69" s="21">
        <v>-0.10512820512820509</v>
      </c>
    </row>
    <row r="70" spans="2:15" ht="14.4" thickBot="1">
      <c r="B70" s="64"/>
      <c r="C70" s="13" t="s">
        <v>4</v>
      </c>
      <c r="D70" s="14">
        <v>81</v>
      </c>
      <c r="E70" s="15">
        <v>0.12217194570135746</v>
      </c>
      <c r="F70" s="14">
        <v>110</v>
      </c>
      <c r="G70" s="15">
        <v>0.13142174432497014</v>
      </c>
      <c r="H70" s="16">
        <v>-0.26363636363636367</v>
      </c>
      <c r="I70" s="14">
        <v>72</v>
      </c>
      <c r="J70" s="16">
        <v>0.125</v>
      </c>
      <c r="K70" s="14">
        <v>246</v>
      </c>
      <c r="L70" s="15">
        <v>0.13008989952406133</v>
      </c>
      <c r="M70" s="14">
        <v>289</v>
      </c>
      <c r="N70" s="15">
        <v>0.13226544622425629</v>
      </c>
      <c r="O70" s="16">
        <v>-0.14878892733564009</v>
      </c>
    </row>
    <row r="71" spans="2:15" ht="14.4" thickBot="1">
      <c r="B71" s="64"/>
      <c r="C71" s="65" t="s">
        <v>10</v>
      </c>
      <c r="D71" s="19">
        <v>76</v>
      </c>
      <c r="E71" s="20">
        <v>0.11463046757164404</v>
      </c>
      <c r="F71" s="19">
        <v>70</v>
      </c>
      <c r="G71" s="20">
        <v>8.3632019115890077E-2</v>
      </c>
      <c r="H71" s="21">
        <v>8.5714285714285632E-2</v>
      </c>
      <c r="I71" s="19">
        <v>93</v>
      </c>
      <c r="J71" s="21">
        <v>-0.18279569892473113</v>
      </c>
      <c r="K71" s="19">
        <v>236</v>
      </c>
      <c r="L71" s="20">
        <v>0.12480169222633528</v>
      </c>
      <c r="M71" s="19">
        <v>222</v>
      </c>
      <c r="N71" s="20">
        <v>0.10160183066361556</v>
      </c>
      <c r="O71" s="21">
        <v>6.3063063063063085E-2</v>
      </c>
    </row>
    <row r="72" spans="2:15" ht="14.4" thickBot="1">
      <c r="B72" s="64"/>
      <c r="C72" s="66" t="s">
        <v>8</v>
      </c>
      <c r="D72" s="14">
        <v>95</v>
      </c>
      <c r="E72" s="15">
        <v>0.14328808446455504</v>
      </c>
      <c r="F72" s="14">
        <v>113</v>
      </c>
      <c r="G72" s="15">
        <v>0.13500597371565112</v>
      </c>
      <c r="H72" s="16">
        <v>-0.15929203539823011</v>
      </c>
      <c r="I72" s="14">
        <v>53</v>
      </c>
      <c r="J72" s="16">
        <v>0.79245283018867929</v>
      </c>
      <c r="K72" s="14">
        <v>228</v>
      </c>
      <c r="L72" s="15">
        <v>0.12057112638815441</v>
      </c>
      <c r="M72" s="14">
        <v>316</v>
      </c>
      <c r="N72" s="15">
        <v>0.14462242562929062</v>
      </c>
      <c r="O72" s="16">
        <v>-0.27848101265822789</v>
      </c>
    </row>
    <row r="73" spans="2:15" ht="14.4" thickBot="1">
      <c r="B73" s="64"/>
      <c r="C73" s="67" t="s">
        <v>3</v>
      </c>
      <c r="D73" s="19">
        <v>37</v>
      </c>
      <c r="E73" s="20">
        <v>5.5806938159879339E-2</v>
      </c>
      <c r="F73" s="19">
        <v>48</v>
      </c>
      <c r="G73" s="20">
        <v>5.7347670250896057E-2</v>
      </c>
      <c r="H73" s="21">
        <v>-0.22916666666666663</v>
      </c>
      <c r="I73" s="19">
        <v>54</v>
      </c>
      <c r="J73" s="21">
        <v>-0.31481481481481477</v>
      </c>
      <c r="K73" s="19">
        <v>120</v>
      </c>
      <c r="L73" s="20">
        <v>6.3458487572712857E-2</v>
      </c>
      <c r="M73" s="19">
        <v>161</v>
      </c>
      <c r="N73" s="20">
        <v>7.3684210526315783E-2</v>
      </c>
      <c r="O73" s="21">
        <v>-0.25465838509316774</v>
      </c>
    </row>
    <row r="74" spans="2:15" ht="14.4" thickBot="1">
      <c r="B74" s="64"/>
      <c r="C74" s="13" t="s">
        <v>11</v>
      </c>
      <c r="D74" s="14">
        <v>27</v>
      </c>
      <c r="E74" s="15">
        <v>4.072398190045249E-2</v>
      </c>
      <c r="F74" s="14">
        <v>50</v>
      </c>
      <c r="G74" s="15">
        <v>5.9737156511350059E-2</v>
      </c>
      <c r="H74" s="16">
        <v>-0.45999999999999996</v>
      </c>
      <c r="I74" s="14">
        <v>41</v>
      </c>
      <c r="J74" s="16">
        <v>-0.34146341463414631</v>
      </c>
      <c r="K74" s="14">
        <v>106</v>
      </c>
      <c r="L74" s="15">
        <v>5.6054997355896349E-2</v>
      </c>
      <c r="M74" s="14">
        <v>150</v>
      </c>
      <c r="N74" s="15">
        <v>6.8649885583524028E-2</v>
      </c>
      <c r="O74" s="16">
        <v>-0.29333333333333333</v>
      </c>
    </row>
    <row r="75" spans="2:15" ht="14.4" thickBot="1">
      <c r="B75" s="64"/>
      <c r="C75" s="67" t="s">
        <v>29</v>
      </c>
      <c r="D75" s="19">
        <f>+D76-SUM(D68:D74)</f>
        <v>38</v>
      </c>
      <c r="E75" s="20">
        <f>+E76-SUM(E68:E74)</f>
        <v>5.7315233785821929E-2</v>
      </c>
      <c r="F75" s="19">
        <f>+F76-SUM(F68:F74)</f>
        <v>79</v>
      </c>
      <c r="G75" s="20">
        <f>+G76-SUM(G68:G74)</f>
        <v>9.4384707287933134E-2</v>
      </c>
      <c r="H75" s="21">
        <f>+D75/F75-1</f>
        <v>-0.51898734177215189</v>
      </c>
      <c r="I75" s="19">
        <f>+I76-SUM(I68:I74)</f>
        <v>31</v>
      </c>
      <c r="J75" s="21">
        <f>+D75/I75-1</f>
        <v>0.22580645161290325</v>
      </c>
      <c r="K75" s="19">
        <f>+K76-SUM(K68:K74)</f>
        <v>101</v>
      </c>
      <c r="L75" s="20">
        <f>+L76-SUM(L68:L74)</f>
        <v>5.3410893707033336E-2</v>
      </c>
      <c r="M75" s="19">
        <f>+M76-SUM(M68:M74)</f>
        <v>183</v>
      </c>
      <c r="N75" s="20">
        <f>+N76-SUM(N68:N74)</f>
        <v>8.3752860411899221E-2</v>
      </c>
      <c r="O75" s="21">
        <f>+K75/M75-1</f>
        <v>-0.44808743169398912</v>
      </c>
    </row>
    <row r="76" spans="2:15" ht="14.4" thickBot="1">
      <c r="B76" s="95"/>
      <c r="C76" s="96" t="s">
        <v>30</v>
      </c>
      <c r="D76" s="26">
        <v>663</v>
      </c>
      <c r="E76" s="27">
        <v>1</v>
      </c>
      <c r="F76" s="26">
        <v>837</v>
      </c>
      <c r="G76" s="27">
        <v>1</v>
      </c>
      <c r="H76" s="28">
        <v>-0.20788530465949817</v>
      </c>
      <c r="I76" s="26">
        <v>619</v>
      </c>
      <c r="J76" s="28">
        <v>7.1082390953150165E-2</v>
      </c>
      <c r="K76" s="26">
        <v>1891</v>
      </c>
      <c r="L76" s="27">
        <v>1</v>
      </c>
      <c r="M76" s="26">
        <v>2185</v>
      </c>
      <c r="N76" s="27">
        <v>1</v>
      </c>
      <c r="O76" s="28">
        <v>-0.13455377574370708</v>
      </c>
    </row>
    <row r="77" spans="2:15">
      <c r="B77" s="1" t="s">
        <v>41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4" priority="34" operator="equal">
      <formula>0</formula>
    </cfRule>
  </conditionalFormatting>
  <conditionalFormatting sqref="D19:O27">
    <cfRule type="cellIs" dxfId="33" priority="24" operator="equal">
      <formula>0</formula>
    </cfRule>
  </conditionalFormatting>
  <conditionalFormatting sqref="D43:O43">
    <cfRule type="cellIs" dxfId="32" priority="19" operator="equal">
      <formula>0</formula>
    </cfRule>
  </conditionalFormatting>
  <conditionalFormatting sqref="D45:O53">
    <cfRule type="cellIs" dxfId="31" priority="8" operator="equal">
      <formula>0</formula>
    </cfRule>
  </conditionalFormatting>
  <conditionalFormatting sqref="D68:O75">
    <cfRule type="cellIs" dxfId="30" priority="1" operator="equal">
      <formula>0</formula>
    </cfRule>
  </conditionalFormatting>
  <conditionalFormatting sqref="H10:H29 O10:O29 J19:J27">
    <cfRule type="cellIs" dxfId="29" priority="28" operator="lessThan">
      <formula>0</formula>
    </cfRule>
  </conditionalFormatting>
  <conditionalFormatting sqref="H43:H55 O43:O55">
    <cfRule type="cellIs" dxfId="28" priority="6" operator="lessThan">
      <formula>0</formula>
    </cfRule>
  </conditionalFormatting>
  <conditionalFormatting sqref="H68:H75 J68:J75 O68:O75">
    <cfRule type="cellIs" dxfId="27" priority="5" operator="lessThan">
      <formula>0</formula>
    </cfRule>
  </conditionalFormatting>
  <conditionalFormatting sqref="J10:J17">
    <cfRule type="cellIs" dxfId="26" priority="38" operator="lessThan">
      <formula>0</formula>
    </cfRule>
  </conditionalFormatting>
  <conditionalFormatting sqref="J43">
    <cfRule type="cellIs" dxfId="25" priority="23" operator="lessThan">
      <formula>0</formula>
    </cfRule>
  </conditionalFormatting>
  <conditionalFormatting sqref="J45:J53">
    <cfRule type="cellIs" dxfId="24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17" sqref="D17:O17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45387</v>
      </c>
    </row>
    <row r="2" spans="2:15"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3"/>
    </row>
    <row r="3" spans="2:15" ht="14.4" thickBot="1">
      <c r="B3" s="88" t="s">
        <v>32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1" t="s">
        <v>78</v>
      </c>
    </row>
    <row r="4" spans="2:15" ht="15" customHeight="1">
      <c r="B4" s="109" t="s">
        <v>0</v>
      </c>
      <c r="C4" s="111" t="s">
        <v>1</v>
      </c>
      <c r="D4" s="92" t="s">
        <v>87</v>
      </c>
      <c r="E4" s="92"/>
      <c r="F4" s="92"/>
      <c r="G4" s="92"/>
      <c r="H4" s="82"/>
      <c r="I4" s="81" t="s">
        <v>74</v>
      </c>
      <c r="J4" s="82"/>
      <c r="K4" s="81" t="s">
        <v>88</v>
      </c>
      <c r="L4" s="92"/>
      <c r="M4" s="92"/>
      <c r="N4" s="92"/>
      <c r="O4" s="93"/>
    </row>
    <row r="5" spans="2:15" ht="14.4" thickBot="1">
      <c r="B5" s="110"/>
      <c r="C5" s="112"/>
      <c r="D5" s="90" t="s">
        <v>89</v>
      </c>
      <c r="E5" s="90"/>
      <c r="F5" s="90"/>
      <c r="G5" s="90"/>
      <c r="H5" s="94"/>
      <c r="I5" s="89" t="s">
        <v>75</v>
      </c>
      <c r="J5" s="94"/>
      <c r="K5" s="89" t="s">
        <v>90</v>
      </c>
      <c r="L5" s="90"/>
      <c r="M5" s="90"/>
      <c r="N5" s="90"/>
      <c r="O5" s="91"/>
    </row>
    <row r="6" spans="2:15" ht="19.5" customHeight="1">
      <c r="B6" s="110"/>
      <c r="C6" s="112"/>
      <c r="D6" s="83">
        <v>2024</v>
      </c>
      <c r="E6" s="84"/>
      <c r="F6" s="83">
        <v>2023</v>
      </c>
      <c r="G6" s="84"/>
      <c r="H6" s="99" t="s">
        <v>22</v>
      </c>
      <c r="I6" s="79">
        <v>2024</v>
      </c>
      <c r="J6" s="79" t="s">
        <v>91</v>
      </c>
      <c r="K6" s="83">
        <v>2024</v>
      </c>
      <c r="L6" s="84"/>
      <c r="M6" s="83">
        <v>2023</v>
      </c>
      <c r="N6" s="84"/>
      <c r="O6" s="99" t="s">
        <v>22</v>
      </c>
    </row>
    <row r="7" spans="2:15" ht="19.5" customHeight="1" thickBot="1">
      <c r="B7" s="101" t="s">
        <v>23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5" customHeight="1">
      <c r="B8" s="101"/>
      <c r="C8" s="103"/>
      <c r="D8" s="6" t="s">
        <v>25</v>
      </c>
      <c r="E8" s="7" t="s">
        <v>2</v>
      </c>
      <c r="F8" s="6" t="s">
        <v>25</v>
      </c>
      <c r="G8" s="7" t="s">
        <v>2</v>
      </c>
      <c r="H8" s="105" t="s">
        <v>26</v>
      </c>
      <c r="I8" s="8" t="s">
        <v>25</v>
      </c>
      <c r="J8" s="107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105" t="s">
        <v>26</v>
      </c>
    </row>
    <row r="9" spans="2:15" ht="15" customHeight="1" thickBot="1">
      <c r="B9" s="102"/>
      <c r="C9" s="104"/>
      <c r="D9" s="9" t="s">
        <v>27</v>
      </c>
      <c r="E9" s="10" t="s">
        <v>28</v>
      </c>
      <c r="F9" s="9" t="s">
        <v>27</v>
      </c>
      <c r="G9" s="10" t="s">
        <v>28</v>
      </c>
      <c r="H9" s="106"/>
      <c r="I9" s="11" t="s">
        <v>27</v>
      </c>
      <c r="J9" s="108"/>
      <c r="K9" s="9" t="s">
        <v>27</v>
      </c>
      <c r="L9" s="10" t="s">
        <v>28</v>
      </c>
      <c r="M9" s="9" t="s">
        <v>27</v>
      </c>
      <c r="N9" s="10" t="s">
        <v>28</v>
      </c>
      <c r="O9" s="106"/>
    </row>
    <row r="10" spans="2:15" ht="14.4" thickBot="1">
      <c r="B10" s="12">
        <v>1</v>
      </c>
      <c r="C10" s="13" t="s">
        <v>9</v>
      </c>
      <c r="D10" s="14">
        <v>77</v>
      </c>
      <c r="E10" s="15">
        <v>0.425414364640884</v>
      </c>
      <c r="F10" s="14">
        <v>83</v>
      </c>
      <c r="G10" s="15">
        <v>0.57638888888888884</v>
      </c>
      <c r="H10" s="16">
        <v>-7.2289156626506035E-2</v>
      </c>
      <c r="I10" s="14">
        <v>65</v>
      </c>
      <c r="J10" s="16">
        <v>0.18461538461538463</v>
      </c>
      <c r="K10" s="14">
        <v>212</v>
      </c>
      <c r="L10" s="15">
        <v>0.42570281124497994</v>
      </c>
      <c r="M10" s="14">
        <v>133</v>
      </c>
      <c r="N10" s="15">
        <v>0.45084745762711864</v>
      </c>
      <c r="O10" s="16">
        <v>0.59398496240601495</v>
      </c>
    </row>
    <row r="11" spans="2:15" ht="14.4" thickBot="1">
      <c r="B11" s="59">
        <v>2</v>
      </c>
      <c r="C11" s="18" t="s">
        <v>4</v>
      </c>
      <c r="D11" s="19">
        <v>30</v>
      </c>
      <c r="E11" s="20">
        <v>0.16574585635359115</v>
      </c>
      <c r="F11" s="19">
        <v>18</v>
      </c>
      <c r="G11" s="20">
        <v>0.125</v>
      </c>
      <c r="H11" s="21">
        <v>0.66666666666666674</v>
      </c>
      <c r="I11" s="19">
        <v>10</v>
      </c>
      <c r="J11" s="21">
        <v>2</v>
      </c>
      <c r="K11" s="19">
        <v>54</v>
      </c>
      <c r="L11" s="20">
        <v>0.10843373493975904</v>
      </c>
      <c r="M11" s="19">
        <v>32</v>
      </c>
      <c r="N11" s="20">
        <v>0.10847457627118644</v>
      </c>
      <c r="O11" s="21">
        <v>0.6875</v>
      </c>
    </row>
    <row r="12" spans="2:15" ht="14.4" thickBot="1">
      <c r="B12" s="12">
        <v>3</v>
      </c>
      <c r="C12" s="13" t="s">
        <v>16</v>
      </c>
      <c r="D12" s="14">
        <v>13</v>
      </c>
      <c r="E12" s="15">
        <v>7.18232044198895E-2</v>
      </c>
      <c r="F12" s="14">
        <v>0</v>
      </c>
      <c r="G12" s="15">
        <v>0</v>
      </c>
      <c r="H12" s="16"/>
      <c r="I12" s="14">
        <v>32</v>
      </c>
      <c r="J12" s="16">
        <v>-0.59375</v>
      </c>
      <c r="K12" s="14">
        <v>53</v>
      </c>
      <c r="L12" s="15">
        <v>0.10642570281124498</v>
      </c>
      <c r="M12" s="14">
        <v>0</v>
      </c>
      <c r="N12" s="15">
        <v>0</v>
      </c>
      <c r="O12" s="16"/>
    </row>
    <row r="13" spans="2:15" ht="14.4" thickBot="1">
      <c r="B13" s="59">
        <v>4</v>
      </c>
      <c r="C13" s="18" t="s">
        <v>42</v>
      </c>
      <c r="D13" s="19">
        <v>15</v>
      </c>
      <c r="E13" s="20">
        <v>8.2872928176795577E-2</v>
      </c>
      <c r="F13" s="19">
        <v>0</v>
      </c>
      <c r="G13" s="20">
        <v>0</v>
      </c>
      <c r="H13" s="21"/>
      <c r="I13" s="19">
        <v>19</v>
      </c>
      <c r="J13" s="21">
        <v>-0.21052631578947367</v>
      </c>
      <c r="K13" s="19">
        <v>52</v>
      </c>
      <c r="L13" s="20">
        <v>0.10441767068273092</v>
      </c>
      <c r="M13" s="19">
        <v>39</v>
      </c>
      <c r="N13" s="20">
        <v>0.13220338983050847</v>
      </c>
      <c r="O13" s="21">
        <v>0.33333333333333326</v>
      </c>
    </row>
    <row r="14" spans="2:15" ht="14.4" thickBot="1">
      <c r="B14" s="12">
        <v>5</v>
      </c>
      <c r="C14" s="13" t="s">
        <v>12</v>
      </c>
      <c r="D14" s="14">
        <v>11</v>
      </c>
      <c r="E14" s="15">
        <v>6.0773480662983423E-2</v>
      </c>
      <c r="F14" s="14">
        <v>18</v>
      </c>
      <c r="G14" s="15">
        <v>0.125</v>
      </c>
      <c r="H14" s="16">
        <v>-0.38888888888888884</v>
      </c>
      <c r="I14" s="14">
        <v>20</v>
      </c>
      <c r="J14" s="16">
        <v>-0.44999999999999996</v>
      </c>
      <c r="K14" s="14">
        <v>44</v>
      </c>
      <c r="L14" s="15">
        <v>8.8353413654618476E-2</v>
      </c>
      <c r="M14" s="14">
        <v>37</v>
      </c>
      <c r="N14" s="15">
        <v>0.12542372881355932</v>
      </c>
      <c r="O14" s="16">
        <v>0.18918918918918926</v>
      </c>
    </row>
    <row r="15" spans="2:15" ht="14.4" thickBot="1">
      <c r="B15" s="97" t="s">
        <v>44</v>
      </c>
      <c r="C15" s="98"/>
      <c r="D15" s="23">
        <f>SUM(D10:D14)</f>
        <v>146</v>
      </c>
      <c r="E15" s="24">
        <f>D15/D17</f>
        <v>0.8066298342541437</v>
      </c>
      <c r="F15" s="23">
        <f>SUM(F10:F14)</f>
        <v>119</v>
      </c>
      <c r="G15" s="24">
        <f>F15/F17</f>
        <v>0.82638888888888884</v>
      </c>
      <c r="H15" s="25">
        <f>D15/F15-1</f>
        <v>0.22689075630252109</v>
      </c>
      <c r="I15" s="23">
        <f>SUM(I10:I14)</f>
        <v>146</v>
      </c>
      <c r="J15" s="24">
        <f>D15/I15-1</f>
        <v>0</v>
      </c>
      <c r="K15" s="23">
        <f>SUM(K10:K14)</f>
        <v>415</v>
      </c>
      <c r="L15" s="24">
        <f>K15/K17</f>
        <v>0.83333333333333337</v>
      </c>
      <c r="M15" s="23">
        <f>SUM(M10:M14)</f>
        <v>241</v>
      </c>
      <c r="N15" s="24">
        <f>M15/M17</f>
        <v>0.81694915254237288</v>
      </c>
      <c r="O15" s="25">
        <f>K15/M15-1</f>
        <v>0.72199170124481338</v>
      </c>
    </row>
    <row r="16" spans="2:15" ht="14.4" thickBot="1">
      <c r="B16" s="97" t="s">
        <v>29</v>
      </c>
      <c r="C16" s="98"/>
      <c r="D16" s="38">
        <f>D17-D15</f>
        <v>35</v>
      </c>
      <c r="E16" s="24">
        <f t="shared" ref="E16:N16" si="0">E17-E15</f>
        <v>0.1933701657458563</v>
      </c>
      <c r="F16" s="38">
        <f t="shared" si="0"/>
        <v>25</v>
      </c>
      <c r="G16" s="24">
        <f t="shared" si="0"/>
        <v>0.17361111111111094</v>
      </c>
      <c r="H16" s="25">
        <f>D16/F16-1</f>
        <v>0.39999999999999991</v>
      </c>
      <c r="I16" s="38">
        <f t="shared" si="0"/>
        <v>21</v>
      </c>
      <c r="J16" s="25">
        <f>D16/I16-1</f>
        <v>0.66666666666666674</v>
      </c>
      <c r="K16" s="38">
        <f t="shared" si="0"/>
        <v>83</v>
      </c>
      <c r="L16" s="24">
        <f t="shared" si="0"/>
        <v>0.16666666666666663</v>
      </c>
      <c r="M16" s="38">
        <f t="shared" si="0"/>
        <v>54</v>
      </c>
      <c r="N16" s="24">
        <f t="shared" si="0"/>
        <v>0.18305084745762701</v>
      </c>
      <c r="O16" s="25">
        <f>K16/M16-1</f>
        <v>0.53703703703703698</v>
      </c>
    </row>
    <row r="17" spans="2:15" ht="14.4" thickBot="1">
      <c r="B17" s="95" t="s">
        <v>30</v>
      </c>
      <c r="C17" s="96"/>
      <c r="D17" s="26">
        <v>181</v>
      </c>
      <c r="E17" s="27">
        <v>1</v>
      </c>
      <c r="F17" s="26">
        <v>144</v>
      </c>
      <c r="G17" s="27">
        <v>0.99999999999999978</v>
      </c>
      <c r="H17" s="28">
        <v>0.25694444444444442</v>
      </c>
      <c r="I17" s="26">
        <v>167</v>
      </c>
      <c r="J17" s="28">
        <v>8.3832335329341312E-2</v>
      </c>
      <c r="K17" s="26">
        <v>498</v>
      </c>
      <c r="L17" s="27">
        <v>1</v>
      </c>
      <c r="M17" s="26">
        <v>295</v>
      </c>
      <c r="N17" s="27">
        <v>0.99999999999999989</v>
      </c>
      <c r="O17" s="28">
        <v>0.68813559322033901</v>
      </c>
    </row>
    <row r="18" spans="2:15">
      <c r="B18" s="42" t="s">
        <v>63</v>
      </c>
    </row>
    <row r="19" spans="2:15">
      <c r="B19" s="74" t="s">
        <v>83</v>
      </c>
    </row>
    <row r="20" spans="2:15">
      <c r="B20" s="30" t="s">
        <v>64</v>
      </c>
      <c r="C20" s="1"/>
      <c r="D20" s="1"/>
      <c r="E20" s="1"/>
      <c r="F20" s="1"/>
      <c r="G20" s="1"/>
    </row>
    <row r="21" spans="2:15">
      <c r="B21" s="75" t="s">
        <v>84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3" priority="3" operator="equal">
      <formula>0</formula>
    </cfRule>
  </conditionalFormatting>
  <conditionalFormatting sqref="H10:H16 O10:O16">
    <cfRule type="cellIs" dxfId="22" priority="1" operator="lessThan">
      <formula>0</formula>
    </cfRule>
  </conditionalFormatting>
  <conditionalFormatting sqref="J10:J14">
    <cfRule type="cellIs" dxfId="21" priority="7" operator="lessThan">
      <formula>0</formula>
    </cfRule>
  </conditionalFormatting>
  <conditionalFormatting sqref="J16">
    <cfRule type="cellIs" dxfId="2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9CA2-B028-4770-9D5D-BCB7BA884DA5}">
  <sheetPr>
    <pageSetUpPr fitToPage="1"/>
  </sheetPr>
  <dimension ref="B1:W65"/>
  <sheetViews>
    <sheetView showGridLines="0" workbookViewId="0">
      <selection activeCell="Q11" sqref="Q1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0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3">
        <v>45387</v>
      </c>
    </row>
    <row r="2" spans="2:15" ht="14.4" customHeight="1">
      <c r="B2" s="87" t="s">
        <v>59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14.4" customHeight="1">
      <c r="B3" s="88" t="s">
        <v>31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34</v>
      </c>
    </row>
    <row r="5" spans="2:15" ht="14.4" customHeight="1">
      <c r="B5" s="109" t="s">
        <v>0</v>
      </c>
      <c r="C5" s="111" t="s">
        <v>1</v>
      </c>
      <c r="D5" s="92" t="s">
        <v>87</v>
      </c>
      <c r="E5" s="92"/>
      <c r="F5" s="92"/>
      <c r="G5" s="92"/>
      <c r="H5" s="82"/>
      <c r="I5" s="81" t="s">
        <v>74</v>
      </c>
      <c r="J5" s="82"/>
      <c r="K5" s="81" t="s">
        <v>88</v>
      </c>
      <c r="L5" s="92"/>
      <c r="M5" s="92"/>
      <c r="N5" s="92"/>
      <c r="O5" s="93"/>
    </row>
    <row r="6" spans="2:15" ht="14.4" customHeight="1" thickBot="1">
      <c r="B6" s="110"/>
      <c r="C6" s="112"/>
      <c r="D6" s="90" t="s">
        <v>89</v>
      </c>
      <c r="E6" s="90"/>
      <c r="F6" s="90"/>
      <c r="G6" s="90"/>
      <c r="H6" s="94"/>
      <c r="I6" s="89" t="s">
        <v>75</v>
      </c>
      <c r="J6" s="94"/>
      <c r="K6" s="89" t="s">
        <v>90</v>
      </c>
      <c r="L6" s="90"/>
      <c r="M6" s="90"/>
      <c r="N6" s="90"/>
      <c r="O6" s="91"/>
    </row>
    <row r="7" spans="2:15" ht="14.4" customHeight="1">
      <c r="B7" s="110"/>
      <c r="C7" s="112"/>
      <c r="D7" s="83">
        <v>2024</v>
      </c>
      <c r="E7" s="84"/>
      <c r="F7" s="83">
        <v>2023</v>
      </c>
      <c r="G7" s="84"/>
      <c r="H7" s="99" t="s">
        <v>22</v>
      </c>
      <c r="I7" s="79">
        <v>2024</v>
      </c>
      <c r="J7" s="79" t="s">
        <v>91</v>
      </c>
      <c r="K7" s="83">
        <v>2024</v>
      </c>
      <c r="L7" s="84"/>
      <c r="M7" s="83">
        <v>2023</v>
      </c>
      <c r="N7" s="84"/>
      <c r="O7" s="99" t="s">
        <v>22</v>
      </c>
    </row>
    <row r="8" spans="2:15" ht="14.4" customHeight="1" thickBot="1">
      <c r="B8" s="101" t="s">
        <v>23</v>
      </c>
      <c r="C8" s="103" t="s">
        <v>24</v>
      </c>
      <c r="D8" s="85"/>
      <c r="E8" s="86"/>
      <c r="F8" s="85"/>
      <c r="G8" s="86"/>
      <c r="H8" s="100"/>
      <c r="I8" s="80"/>
      <c r="J8" s="80"/>
      <c r="K8" s="85"/>
      <c r="L8" s="86"/>
      <c r="M8" s="85"/>
      <c r="N8" s="86"/>
      <c r="O8" s="100"/>
    </row>
    <row r="9" spans="2:15" ht="14.4" customHeight="1">
      <c r="B9" s="101"/>
      <c r="C9" s="103"/>
      <c r="D9" s="6" t="s">
        <v>25</v>
      </c>
      <c r="E9" s="7" t="s">
        <v>2</v>
      </c>
      <c r="F9" s="6" t="s">
        <v>25</v>
      </c>
      <c r="G9" s="7" t="s">
        <v>2</v>
      </c>
      <c r="H9" s="105" t="s">
        <v>26</v>
      </c>
      <c r="I9" s="8" t="s">
        <v>25</v>
      </c>
      <c r="J9" s="107" t="s">
        <v>92</v>
      </c>
      <c r="K9" s="6" t="s">
        <v>25</v>
      </c>
      <c r="L9" s="7" t="s">
        <v>2</v>
      </c>
      <c r="M9" s="6" t="s">
        <v>25</v>
      </c>
      <c r="N9" s="7" t="s">
        <v>2</v>
      </c>
      <c r="O9" s="105" t="s">
        <v>26</v>
      </c>
    </row>
    <row r="10" spans="2:15" ht="14.4" customHeight="1" thickBot="1">
      <c r="B10" s="102"/>
      <c r="C10" s="104"/>
      <c r="D10" s="9" t="s">
        <v>27</v>
      </c>
      <c r="E10" s="10" t="s">
        <v>28</v>
      </c>
      <c r="F10" s="9" t="s">
        <v>27</v>
      </c>
      <c r="G10" s="10" t="s">
        <v>28</v>
      </c>
      <c r="H10" s="106"/>
      <c r="I10" s="11" t="s">
        <v>27</v>
      </c>
      <c r="J10" s="108"/>
      <c r="K10" s="9" t="s">
        <v>27</v>
      </c>
      <c r="L10" s="10" t="s">
        <v>28</v>
      </c>
      <c r="M10" s="9" t="s">
        <v>27</v>
      </c>
      <c r="N10" s="10" t="s">
        <v>28</v>
      </c>
      <c r="O10" s="106"/>
    </row>
    <row r="11" spans="2:15" ht="14.4" customHeight="1" thickBot="1">
      <c r="B11" s="12">
        <v>1</v>
      </c>
      <c r="C11" s="13" t="s">
        <v>11</v>
      </c>
      <c r="D11" s="14">
        <v>1309</v>
      </c>
      <c r="E11" s="15">
        <v>0.20797585001588814</v>
      </c>
      <c r="F11" s="14">
        <v>1306</v>
      </c>
      <c r="G11" s="15">
        <v>0.2224493272014989</v>
      </c>
      <c r="H11" s="16">
        <v>2.2970903522205877E-3</v>
      </c>
      <c r="I11" s="14">
        <v>963</v>
      </c>
      <c r="J11" s="16">
        <v>0.35929387331256479</v>
      </c>
      <c r="K11" s="14">
        <v>3092</v>
      </c>
      <c r="L11" s="15">
        <v>0.19171626984126985</v>
      </c>
      <c r="M11" s="14">
        <v>3572</v>
      </c>
      <c r="N11" s="15">
        <v>0.2256760171847359</v>
      </c>
      <c r="O11" s="16">
        <v>-0.13437849944008962</v>
      </c>
    </row>
    <row r="12" spans="2:15" ht="14.4" customHeight="1" thickBot="1">
      <c r="B12" s="17">
        <v>2</v>
      </c>
      <c r="C12" s="18" t="s">
        <v>13</v>
      </c>
      <c r="D12" s="19">
        <v>959</v>
      </c>
      <c r="E12" s="20">
        <v>0.15236733396885924</v>
      </c>
      <c r="F12" s="19">
        <v>696</v>
      </c>
      <c r="G12" s="20">
        <v>0.11854879918242207</v>
      </c>
      <c r="H12" s="21">
        <v>0.37787356321839072</v>
      </c>
      <c r="I12" s="19">
        <v>859</v>
      </c>
      <c r="J12" s="21">
        <v>0.1164144353899883</v>
      </c>
      <c r="K12" s="19">
        <v>2466</v>
      </c>
      <c r="L12" s="20">
        <v>0.15290178571428573</v>
      </c>
      <c r="M12" s="19">
        <v>2208</v>
      </c>
      <c r="N12" s="20">
        <v>0.13949962092494314</v>
      </c>
      <c r="O12" s="21">
        <v>0.11684782608695654</v>
      </c>
    </row>
    <row r="13" spans="2:15" ht="14.4" customHeight="1" thickBot="1">
      <c r="B13" s="12">
        <v>3</v>
      </c>
      <c r="C13" s="13" t="s">
        <v>16</v>
      </c>
      <c r="D13" s="14">
        <v>795</v>
      </c>
      <c r="E13" s="15">
        <v>0.12631077216396569</v>
      </c>
      <c r="F13" s="14">
        <v>909</v>
      </c>
      <c r="G13" s="15">
        <v>0.1548288196218702</v>
      </c>
      <c r="H13" s="16">
        <v>-0.12541254125412538</v>
      </c>
      <c r="I13" s="14">
        <v>728</v>
      </c>
      <c r="J13" s="16">
        <v>9.2032967032966928E-2</v>
      </c>
      <c r="K13" s="14">
        <v>2162</v>
      </c>
      <c r="L13" s="15">
        <v>0.13405257936507936</v>
      </c>
      <c r="M13" s="14">
        <v>2174</v>
      </c>
      <c r="N13" s="15">
        <v>0.13735152893606267</v>
      </c>
      <c r="O13" s="16">
        <v>-5.5197792088316211E-3</v>
      </c>
    </row>
    <row r="14" spans="2:15" ht="14.4" customHeight="1" thickBot="1">
      <c r="B14" s="17">
        <v>4</v>
      </c>
      <c r="C14" s="18" t="s">
        <v>40</v>
      </c>
      <c r="D14" s="19">
        <v>785</v>
      </c>
      <c r="E14" s="20">
        <v>0.12472195741976486</v>
      </c>
      <c r="F14" s="19">
        <v>578</v>
      </c>
      <c r="G14" s="20">
        <v>9.8450008516436718E-2</v>
      </c>
      <c r="H14" s="21">
        <v>0.3581314878892734</v>
      </c>
      <c r="I14" s="19">
        <v>612</v>
      </c>
      <c r="J14" s="21">
        <v>0.28267973856209161</v>
      </c>
      <c r="K14" s="19">
        <v>1931</v>
      </c>
      <c r="L14" s="20">
        <v>0.1197296626984127</v>
      </c>
      <c r="M14" s="19">
        <v>1399</v>
      </c>
      <c r="N14" s="20">
        <v>8.8387667424816782E-2</v>
      </c>
      <c r="O14" s="21">
        <v>0.38027162258756264</v>
      </c>
    </row>
    <row r="15" spans="2:15" ht="14.4" customHeight="1" thickBot="1">
      <c r="B15" s="12">
        <v>5</v>
      </c>
      <c r="C15" s="13" t="s">
        <v>9</v>
      </c>
      <c r="D15" s="14">
        <v>537</v>
      </c>
      <c r="E15" s="15">
        <v>8.5319351763584364E-2</v>
      </c>
      <c r="F15" s="14">
        <v>476</v>
      </c>
      <c r="G15" s="15">
        <v>8.1076477601771418E-2</v>
      </c>
      <c r="H15" s="16">
        <v>0.12815126050420167</v>
      </c>
      <c r="I15" s="14">
        <v>425</v>
      </c>
      <c r="J15" s="16">
        <v>0.26352941176470579</v>
      </c>
      <c r="K15" s="14">
        <v>1443</v>
      </c>
      <c r="L15" s="15">
        <v>8.9471726190476192E-2</v>
      </c>
      <c r="M15" s="14">
        <v>1372</v>
      </c>
      <c r="N15" s="15">
        <v>8.6681829668941113E-2</v>
      </c>
      <c r="O15" s="16">
        <v>5.1749271137026209E-2</v>
      </c>
    </row>
    <row r="16" spans="2:15" ht="14.4" customHeight="1" thickBot="1">
      <c r="B16" s="17">
        <v>6</v>
      </c>
      <c r="C16" s="18" t="s">
        <v>17</v>
      </c>
      <c r="D16" s="19">
        <v>478</v>
      </c>
      <c r="E16" s="20">
        <v>7.5945344772799489E-2</v>
      </c>
      <c r="F16" s="19">
        <v>423</v>
      </c>
      <c r="G16" s="20">
        <v>7.2049054675523763E-2</v>
      </c>
      <c r="H16" s="21">
        <v>0.13002364066193861</v>
      </c>
      <c r="I16" s="19">
        <v>458</v>
      </c>
      <c r="J16" s="21">
        <v>4.366812227074246E-2</v>
      </c>
      <c r="K16" s="19">
        <v>1405</v>
      </c>
      <c r="L16" s="20">
        <v>8.7115575396825393E-2</v>
      </c>
      <c r="M16" s="19">
        <v>1093</v>
      </c>
      <c r="N16" s="20">
        <v>6.9054839524892594E-2</v>
      </c>
      <c r="O16" s="21">
        <v>0.28545288197621232</v>
      </c>
    </row>
    <row r="17" spans="2:23" ht="14.4" customHeight="1" thickBot="1">
      <c r="B17" s="12">
        <v>7</v>
      </c>
      <c r="C17" s="13" t="s">
        <v>12</v>
      </c>
      <c r="D17" s="14">
        <v>515</v>
      </c>
      <c r="E17" s="15">
        <v>8.1823959326342552E-2</v>
      </c>
      <c r="F17" s="14">
        <v>300</v>
      </c>
      <c r="G17" s="15">
        <v>5.1098620337250891E-2</v>
      </c>
      <c r="H17" s="16">
        <v>0.71666666666666656</v>
      </c>
      <c r="I17" s="14">
        <v>416</v>
      </c>
      <c r="J17" s="16">
        <v>0.23798076923076916</v>
      </c>
      <c r="K17" s="14">
        <v>1228</v>
      </c>
      <c r="L17" s="15">
        <v>7.6140873015873009E-2</v>
      </c>
      <c r="M17" s="14">
        <v>1185</v>
      </c>
      <c r="N17" s="15">
        <v>7.4867323730098564E-2</v>
      </c>
      <c r="O17" s="16">
        <v>3.6286919831223674E-2</v>
      </c>
    </row>
    <row r="18" spans="2:23" ht="14.4" customHeight="1" thickBot="1">
      <c r="B18" s="17">
        <v>8</v>
      </c>
      <c r="C18" s="18" t="s">
        <v>18</v>
      </c>
      <c r="D18" s="19">
        <v>293</v>
      </c>
      <c r="E18" s="20">
        <v>4.655227200508421E-2</v>
      </c>
      <c r="F18" s="19">
        <v>322</v>
      </c>
      <c r="G18" s="20">
        <v>5.4845852495315962E-2</v>
      </c>
      <c r="H18" s="21">
        <v>-9.0062111801242239E-2</v>
      </c>
      <c r="I18" s="19">
        <v>220</v>
      </c>
      <c r="J18" s="21">
        <v>0.33181818181818179</v>
      </c>
      <c r="K18" s="19">
        <v>721</v>
      </c>
      <c r="L18" s="20">
        <v>4.4704861111111112E-2</v>
      </c>
      <c r="M18" s="19">
        <v>760</v>
      </c>
      <c r="N18" s="20">
        <v>4.8016173869092744E-2</v>
      </c>
      <c r="O18" s="21">
        <v>-5.1315789473684204E-2</v>
      </c>
    </row>
    <row r="19" spans="2:23" ht="14.4" customHeight="1" thickBot="1">
      <c r="B19" s="12">
        <v>9</v>
      </c>
      <c r="C19" s="13" t="s">
        <v>15</v>
      </c>
      <c r="D19" s="14">
        <v>172</v>
      </c>
      <c r="E19" s="15">
        <v>2.7327613600254212E-2</v>
      </c>
      <c r="F19" s="14">
        <v>294</v>
      </c>
      <c r="G19" s="15">
        <v>5.0076647930505876E-2</v>
      </c>
      <c r="H19" s="16">
        <v>-0.41496598639455784</v>
      </c>
      <c r="I19" s="14">
        <v>137</v>
      </c>
      <c r="J19" s="16">
        <v>0.25547445255474455</v>
      </c>
      <c r="K19" s="14">
        <v>426</v>
      </c>
      <c r="L19" s="15">
        <v>2.6413690476190476E-2</v>
      </c>
      <c r="M19" s="14">
        <v>710</v>
      </c>
      <c r="N19" s="15">
        <v>4.485721506191559E-2</v>
      </c>
      <c r="O19" s="16">
        <v>-0.4</v>
      </c>
    </row>
    <row r="20" spans="2:23" ht="14.4" customHeight="1" thickBot="1">
      <c r="B20" s="17">
        <v>10</v>
      </c>
      <c r="C20" s="18" t="s">
        <v>14</v>
      </c>
      <c r="D20" s="19">
        <v>129</v>
      </c>
      <c r="E20" s="20">
        <v>2.0495710200190656E-2</v>
      </c>
      <c r="F20" s="19">
        <v>240</v>
      </c>
      <c r="G20" s="20">
        <v>4.0878896269800714E-2</v>
      </c>
      <c r="H20" s="21">
        <v>-0.46250000000000002</v>
      </c>
      <c r="I20" s="19">
        <v>102</v>
      </c>
      <c r="J20" s="21">
        <v>0.26470588235294112</v>
      </c>
      <c r="K20" s="19">
        <v>351</v>
      </c>
      <c r="L20" s="20">
        <v>2.1763392857142856E-2</v>
      </c>
      <c r="M20" s="19">
        <v>461</v>
      </c>
      <c r="N20" s="20">
        <v>2.9125600202173363E-2</v>
      </c>
      <c r="O20" s="21">
        <v>-0.23861171366594358</v>
      </c>
    </row>
    <row r="21" spans="2:23" ht="14.4" customHeight="1" thickBot="1">
      <c r="B21" s="12">
        <v>11</v>
      </c>
      <c r="C21" s="13" t="s">
        <v>72</v>
      </c>
      <c r="D21" s="14">
        <v>65</v>
      </c>
      <c r="E21" s="15">
        <v>1.0327295837305369E-2</v>
      </c>
      <c r="F21" s="14">
        <v>19</v>
      </c>
      <c r="G21" s="15">
        <v>3.2362459546925568E-3</v>
      </c>
      <c r="H21" s="16">
        <v>2.4210526315789473</v>
      </c>
      <c r="I21" s="14">
        <v>52</v>
      </c>
      <c r="J21" s="16">
        <v>0.25</v>
      </c>
      <c r="K21" s="14">
        <v>204</v>
      </c>
      <c r="L21" s="15">
        <v>1.2648809523809524E-2</v>
      </c>
      <c r="M21" s="14">
        <v>118</v>
      </c>
      <c r="N21" s="15">
        <v>7.4551427849380847E-3</v>
      </c>
      <c r="O21" s="16">
        <v>0.72881355932203395</v>
      </c>
    </row>
    <row r="22" spans="2:23" ht="14.4" customHeight="1" thickBot="1">
      <c r="B22" s="17">
        <v>12</v>
      </c>
      <c r="C22" s="18" t="s">
        <v>4</v>
      </c>
      <c r="D22" s="19">
        <v>61</v>
      </c>
      <c r="E22" s="20">
        <v>9.6917699396250404E-3</v>
      </c>
      <c r="F22" s="19">
        <v>95</v>
      </c>
      <c r="G22" s="20">
        <v>1.6181229773462782E-2</v>
      </c>
      <c r="H22" s="21">
        <v>-0.35789473684210527</v>
      </c>
      <c r="I22" s="19">
        <v>30</v>
      </c>
      <c r="J22" s="21">
        <v>1.0333333333333332</v>
      </c>
      <c r="K22" s="19">
        <v>144</v>
      </c>
      <c r="L22" s="20">
        <v>8.9285714285714281E-3</v>
      </c>
      <c r="M22" s="19">
        <v>213</v>
      </c>
      <c r="N22" s="20">
        <v>1.3457164518574679E-2</v>
      </c>
      <c r="O22" s="21">
        <v>-0.323943661971831</v>
      </c>
    </row>
    <row r="23" spans="2:23" ht="14.4" customHeight="1" thickBot="1">
      <c r="B23" s="12">
        <v>13</v>
      </c>
      <c r="C23" s="13" t="s">
        <v>65</v>
      </c>
      <c r="D23" s="14">
        <v>39</v>
      </c>
      <c r="E23" s="15">
        <v>6.1963775023832221E-3</v>
      </c>
      <c r="F23" s="14">
        <v>25</v>
      </c>
      <c r="G23" s="15">
        <v>4.2582183614375746E-3</v>
      </c>
      <c r="H23" s="16">
        <v>0.56000000000000005</v>
      </c>
      <c r="I23" s="14">
        <v>50</v>
      </c>
      <c r="J23" s="16">
        <v>-0.21999999999999997</v>
      </c>
      <c r="K23" s="14">
        <v>142</v>
      </c>
      <c r="L23" s="15">
        <v>8.804563492063492E-3</v>
      </c>
      <c r="M23" s="14">
        <v>120</v>
      </c>
      <c r="N23" s="15">
        <v>7.5815011372251705E-3</v>
      </c>
      <c r="O23" s="16">
        <v>0.18333333333333335</v>
      </c>
    </row>
    <row r="24" spans="2:23" ht="14.4" customHeight="1" thickBot="1">
      <c r="B24" s="17">
        <v>14</v>
      </c>
      <c r="C24" s="18" t="s">
        <v>76</v>
      </c>
      <c r="D24" s="19">
        <v>44</v>
      </c>
      <c r="E24" s="20">
        <v>6.9907848744836356E-3</v>
      </c>
      <c r="F24" s="19">
        <v>17</v>
      </c>
      <c r="G24" s="20">
        <v>2.8955884857775507E-3</v>
      </c>
      <c r="H24" s="21">
        <v>1.5882352941176472</v>
      </c>
      <c r="I24" s="19">
        <v>15</v>
      </c>
      <c r="J24" s="21">
        <v>1.9333333333333331</v>
      </c>
      <c r="K24" s="19">
        <v>73</v>
      </c>
      <c r="L24" s="20">
        <v>4.5262896825396829E-3</v>
      </c>
      <c r="M24" s="19">
        <v>57</v>
      </c>
      <c r="N24" s="20">
        <v>3.6012130401819561E-3</v>
      </c>
      <c r="O24" s="21">
        <v>0.2807017543859649</v>
      </c>
    </row>
    <row r="25" spans="2:23" ht="14.4" thickBot="1">
      <c r="B25" s="12">
        <v>15</v>
      </c>
      <c r="C25" s="13" t="s">
        <v>77</v>
      </c>
      <c r="D25" s="14">
        <v>15</v>
      </c>
      <c r="E25" s="15">
        <v>2.3832221163012394E-3</v>
      </c>
      <c r="F25" s="14">
        <v>24</v>
      </c>
      <c r="G25" s="15">
        <v>4.087889626980072E-3</v>
      </c>
      <c r="H25" s="16">
        <v>-0.375</v>
      </c>
      <c r="I25" s="14">
        <v>15</v>
      </c>
      <c r="J25" s="16">
        <v>0</v>
      </c>
      <c r="K25" s="14">
        <v>49</v>
      </c>
      <c r="L25" s="15">
        <v>3.0381944444444445E-3</v>
      </c>
      <c r="M25" s="14">
        <v>56</v>
      </c>
      <c r="N25" s="15">
        <v>3.5380338640384128E-3</v>
      </c>
      <c r="O25" s="16">
        <v>-0.125</v>
      </c>
    </row>
    <row r="26" spans="2:23" ht="14.4" thickBot="1">
      <c r="B26" s="97" t="s">
        <v>43</v>
      </c>
      <c r="C26" s="98"/>
      <c r="D26" s="23">
        <f>SUM(D11:D25)</f>
        <v>6196</v>
      </c>
      <c r="E26" s="24">
        <f>D26/D28</f>
        <v>0.98442961550683195</v>
      </c>
      <c r="F26" s="23">
        <f>SUM(F11:F25)</f>
        <v>5724</v>
      </c>
      <c r="G26" s="24">
        <f>F26/F28</f>
        <v>0.97496167603474704</v>
      </c>
      <c r="H26" s="25">
        <f>D26/F26-1</f>
        <v>8.2459818308874944E-2</v>
      </c>
      <c r="I26" s="23">
        <f>SUM(I11:I25)</f>
        <v>5082</v>
      </c>
      <c r="J26" s="24">
        <f>D26/I26-1</f>
        <v>0.21920503738685548</v>
      </c>
      <c r="K26" s="23">
        <f>SUM(K11:K25)</f>
        <v>15837</v>
      </c>
      <c r="L26" s="24">
        <f>K26/K28</f>
        <v>0.98195684523809523</v>
      </c>
      <c r="M26" s="23">
        <f>SUM(M11:M25)</f>
        <v>15498</v>
      </c>
      <c r="N26" s="24">
        <f>M26/M28</f>
        <v>0.97915087187263083</v>
      </c>
      <c r="O26" s="25">
        <f>K26/M26-1</f>
        <v>2.1873790166473173E-2</v>
      </c>
    </row>
    <row r="27" spans="2:23" ht="14.4" thickBot="1">
      <c r="B27" s="97" t="s">
        <v>29</v>
      </c>
      <c r="C27" s="98"/>
      <c r="D27" s="23">
        <f>D28-SUM(D11:D25)</f>
        <v>98</v>
      </c>
      <c r="E27" s="24">
        <f>D27/D28</f>
        <v>1.5570384493168096E-2</v>
      </c>
      <c r="F27" s="23">
        <f>F28-SUM(F11:F25)</f>
        <v>147</v>
      </c>
      <c r="G27" s="24">
        <f>F27/F28</f>
        <v>2.5038323965252938E-2</v>
      </c>
      <c r="H27" s="25">
        <f>D27/F27-1</f>
        <v>-0.33333333333333337</v>
      </c>
      <c r="I27" s="23">
        <f>I28-SUM(I11:I25)</f>
        <v>114</v>
      </c>
      <c r="J27" s="24">
        <f>D27/I27-1</f>
        <v>-0.14035087719298245</v>
      </c>
      <c r="K27" s="23">
        <f>K28-SUM(K11:K25)</f>
        <v>291</v>
      </c>
      <c r="L27" s="24">
        <f>K27/K28</f>
        <v>1.804315476190476E-2</v>
      </c>
      <c r="M27" s="23">
        <f>M28-SUM(M11:M25)</f>
        <v>330</v>
      </c>
      <c r="N27" s="24">
        <f>M27/M28</f>
        <v>2.0849128127369221E-2</v>
      </c>
      <c r="O27" s="25">
        <f>K27/M27-1</f>
        <v>-0.11818181818181817</v>
      </c>
    </row>
    <row r="28" spans="2:23" ht="14.4" thickBot="1">
      <c r="B28" s="95" t="s">
        <v>30</v>
      </c>
      <c r="C28" s="96"/>
      <c r="D28" s="26">
        <v>6294</v>
      </c>
      <c r="E28" s="27">
        <v>1</v>
      </c>
      <c r="F28" s="26">
        <v>5871</v>
      </c>
      <c r="G28" s="27">
        <v>1</v>
      </c>
      <c r="H28" s="28">
        <v>7.2049054675523694E-2</v>
      </c>
      <c r="I28" s="26">
        <v>5196</v>
      </c>
      <c r="J28" s="28">
        <v>0.21131639722863738</v>
      </c>
      <c r="K28" s="26">
        <v>16128</v>
      </c>
      <c r="L28" s="27">
        <v>1</v>
      </c>
      <c r="M28" s="26">
        <v>15828</v>
      </c>
      <c r="N28" s="27">
        <v>0.99999999999999967</v>
      </c>
      <c r="O28" s="28">
        <v>1.8953752843062999E-2</v>
      </c>
    </row>
    <row r="29" spans="2:23">
      <c r="B29" s="1" t="s">
        <v>61</v>
      </c>
      <c r="C29" s="29"/>
    </row>
    <row r="30" spans="2:23">
      <c r="B30" s="30" t="s">
        <v>62</v>
      </c>
    </row>
    <row r="31" spans="2:23">
      <c r="B31" s="31"/>
    </row>
    <row r="32" spans="2:23" ht="15" customHeight="1">
      <c r="B32" s="87" t="s">
        <v>93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29"/>
      <c r="P32" s="87" t="s">
        <v>79</v>
      </c>
      <c r="Q32" s="87"/>
      <c r="R32" s="87"/>
      <c r="S32" s="87"/>
      <c r="T32" s="87"/>
      <c r="U32" s="87"/>
      <c r="V32" s="87"/>
      <c r="W32" s="87"/>
    </row>
    <row r="33" spans="2:23" ht="15" customHeight="1">
      <c r="B33" s="88" t="s">
        <v>94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29"/>
      <c r="P33" s="88" t="s">
        <v>80</v>
      </c>
      <c r="Q33" s="88"/>
      <c r="R33" s="88"/>
      <c r="S33" s="88"/>
      <c r="T33" s="88"/>
      <c r="U33" s="88"/>
      <c r="V33" s="88"/>
      <c r="W33" s="88"/>
    </row>
    <row r="34" spans="2:23" ht="15" customHeight="1" thickBot="1"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5" t="s">
        <v>34</v>
      </c>
      <c r="P34" s="32"/>
      <c r="Q34" s="32"/>
      <c r="R34" s="32"/>
      <c r="S34" s="32"/>
      <c r="T34" s="32"/>
      <c r="U34" s="32"/>
      <c r="V34" s="32"/>
      <c r="W34" s="5" t="s">
        <v>34</v>
      </c>
    </row>
    <row r="35" spans="2:23">
      <c r="B35" s="109" t="s">
        <v>0</v>
      </c>
      <c r="C35" s="111" t="s">
        <v>48</v>
      </c>
      <c r="D35" s="113" t="s">
        <v>87</v>
      </c>
      <c r="E35" s="92"/>
      <c r="F35" s="92"/>
      <c r="G35" s="92"/>
      <c r="H35" s="92"/>
      <c r="I35" s="93"/>
      <c r="J35" s="92" t="s">
        <v>74</v>
      </c>
      <c r="K35" s="92"/>
      <c r="L35" s="93"/>
      <c r="P35" s="109" t="s">
        <v>0</v>
      </c>
      <c r="Q35" s="111" t="s">
        <v>48</v>
      </c>
      <c r="R35" s="113" t="s">
        <v>95</v>
      </c>
      <c r="S35" s="92"/>
      <c r="T35" s="92"/>
      <c r="U35" s="92"/>
      <c r="V35" s="92"/>
      <c r="W35" s="93"/>
    </row>
    <row r="36" spans="2:23" ht="15" customHeight="1" thickBot="1">
      <c r="B36" s="110"/>
      <c r="C36" s="112"/>
      <c r="D36" s="114" t="s">
        <v>89</v>
      </c>
      <c r="E36" s="115"/>
      <c r="F36" s="115"/>
      <c r="G36" s="115"/>
      <c r="H36" s="115"/>
      <c r="I36" s="116"/>
      <c r="J36" s="115" t="s">
        <v>75</v>
      </c>
      <c r="K36" s="115"/>
      <c r="L36" s="116"/>
      <c r="P36" s="110"/>
      <c r="Q36" s="112"/>
      <c r="R36" s="114" t="s">
        <v>96</v>
      </c>
      <c r="S36" s="115"/>
      <c r="T36" s="115"/>
      <c r="U36" s="115"/>
      <c r="V36" s="115"/>
      <c r="W36" s="116"/>
    </row>
    <row r="37" spans="2:23" ht="15" customHeight="1">
      <c r="B37" s="110"/>
      <c r="C37" s="112"/>
      <c r="D37" s="83">
        <v>2024</v>
      </c>
      <c r="E37" s="84"/>
      <c r="F37" s="83">
        <v>2023</v>
      </c>
      <c r="G37" s="84"/>
      <c r="H37" s="99" t="s">
        <v>22</v>
      </c>
      <c r="I37" s="99" t="s">
        <v>49</v>
      </c>
      <c r="J37" s="99">
        <v>2023</v>
      </c>
      <c r="K37" s="99" t="s">
        <v>91</v>
      </c>
      <c r="L37" s="99" t="s">
        <v>97</v>
      </c>
      <c r="P37" s="110"/>
      <c r="Q37" s="112"/>
      <c r="R37" s="83">
        <v>2024</v>
      </c>
      <c r="S37" s="84"/>
      <c r="T37" s="83">
        <v>2023</v>
      </c>
      <c r="U37" s="84"/>
      <c r="V37" s="99" t="s">
        <v>22</v>
      </c>
      <c r="W37" s="99" t="s">
        <v>67</v>
      </c>
    </row>
    <row r="38" spans="2:23" ht="14.4" customHeight="1" thickBot="1">
      <c r="B38" s="101" t="s">
        <v>23</v>
      </c>
      <c r="C38" s="103" t="s">
        <v>48</v>
      </c>
      <c r="D38" s="85"/>
      <c r="E38" s="86"/>
      <c r="F38" s="85"/>
      <c r="G38" s="86"/>
      <c r="H38" s="100"/>
      <c r="I38" s="100"/>
      <c r="J38" s="100"/>
      <c r="K38" s="100"/>
      <c r="L38" s="100"/>
      <c r="P38" s="101" t="s">
        <v>23</v>
      </c>
      <c r="Q38" s="103" t="s">
        <v>48</v>
      </c>
      <c r="R38" s="85"/>
      <c r="S38" s="86"/>
      <c r="T38" s="85"/>
      <c r="U38" s="86"/>
      <c r="V38" s="100"/>
      <c r="W38" s="100"/>
    </row>
    <row r="39" spans="2:23" ht="15" customHeight="1">
      <c r="B39" s="101"/>
      <c r="C39" s="103"/>
      <c r="D39" s="6" t="s">
        <v>25</v>
      </c>
      <c r="E39" s="7" t="s">
        <v>2</v>
      </c>
      <c r="F39" s="6" t="s">
        <v>25</v>
      </c>
      <c r="G39" s="7" t="s">
        <v>2</v>
      </c>
      <c r="H39" s="105" t="s">
        <v>26</v>
      </c>
      <c r="I39" s="105" t="s">
        <v>50</v>
      </c>
      <c r="J39" s="105" t="s">
        <v>25</v>
      </c>
      <c r="K39" s="105" t="s">
        <v>98</v>
      </c>
      <c r="L39" s="105" t="s">
        <v>99</v>
      </c>
      <c r="P39" s="101"/>
      <c r="Q39" s="103"/>
      <c r="R39" s="6" t="s">
        <v>25</v>
      </c>
      <c r="S39" s="7" t="s">
        <v>2</v>
      </c>
      <c r="T39" s="6" t="s">
        <v>25</v>
      </c>
      <c r="U39" s="7" t="s">
        <v>2</v>
      </c>
      <c r="V39" s="105" t="s">
        <v>26</v>
      </c>
      <c r="W39" s="105" t="s">
        <v>68</v>
      </c>
    </row>
    <row r="40" spans="2:23" ht="14.25" customHeight="1" thickBot="1">
      <c r="B40" s="102"/>
      <c r="C40" s="104"/>
      <c r="D40" s="9" t="s">
        <v>27</v>
      </c>
      <c r="E40" s="10" t="s">
        <v>28</v>
      </c>
      <c r="F40" s="9" t="s">
        <v>27</v>
      </c>
      <c r="G40" s="10" t="s">
        <v>28</v>
      </c>
      <c r="H40" s="106"/>
      <c r="I40" s="106"/>
      <c r="J40" s="106" t="s">
        <v>27</v>
      </c>
      <c r="K40" s="106"/>
      <c r="L40" s="106"/>
      <c r="P40" s="102"/>
      <c r="Q40" s="104"/>
      <c r="R40" s="9" t="s">
        <v>27</v>
      </c>
      <c r="S40" s="10" t="s">
        <v>28</v>
      </c>
      <c r="T40" s="9" t="s">
        <v>27</v>
      </c>
      <c r="U40" s="10" t="s">
        <v>28</v>
      </c>
      <c r="V40" s="106"/>
      <c r="W40" s="106"/>
    </row>
    <row r="41" spans="2:23" ht="14.4" thickBot="1">
      <c r="B41" s="12">
        <v>1</v>
      </c>
      <c r="C41" s="13" t="s">
        <v>51</v>
      </c>
      <c r="D41" s="14">
        <v>902</v>
      </c>
      <c r="E41" s="15">
        <v>0.14331108992691452</v>
      </c>
      <c r="F41" s="14">
        <v>1079</v>
      </c>
      <c r="G41" s="15">
        <v>0.18378470447964571</v>
      </c>
      <c r="H41" s="16">
        <v>-0.16404077849860987</v>
      </c>
      <c r="I41" s="34">
        <v>0</v>
      </c>
      <c r="J41" s="14">
        <v>676</v>
      </c>
      <c r="K41" s="16">
        <v>0.33431952662721898</v>
      </c>
      <c r="L41" s="34">
        <v>0</v>
      </c>
      <c r="P41" s="12">
        <v>1</v>
      </c>
      <c r="Q41" s="13" t="s">
        <v>51</v>
      </c>
      <c r="R41" s="14">
        <v>2163</v>
      </c>
      <c r="S41" s="15">
        <v>0.13411458333333334</v>
      </c>
      <c r="T41" s="14">
        <v>2843</v>
      </c>
      <c r="U41" s="15">
        <v>0.17961839777609301</v>
      </c>
      <c r="V41" s="16">
        <v>-0.23918396060499469</v>
      </c>
      <c r="W41" s="34">
        <v>0</v>
      </c>
    </row>
    <row r="42" spans="2:23" ht="14.4" thickBot="1">
      <c r="B42" s="17">
        <v>2</v>
      </c>
      <c r="C42" s="18" t="s">
        <v>69</v>
      </c>
      <c r="D42" s="19">
        <v>675</v>
      </c>
      <c r="E42" s="20">
        <v>0.10724499523355577</v>
      </c>
      <c r="F42" s="19">
        <v>442</v>
      </c>
      <c r="G42" s="20">
        <v>7.5285300630216323E-2</v>
      </c>
      <c r="H42" s="21">
        <v>0.52714932126696823</v>
      </c>
      <c r="I42" s="35">
        <v>0</v>
      </c>
      <c r="J42" s="19">
        <v>636</v>
      </c>
      <c r="K42" s="21">
        <v>6.1320754716981174E-2</v>
      </c>
      <c r="L42" s="35">
        <v>0</v>
      </c>
      <c r="P42" s="17">
        <v>2</v>
      </c>
      <c r="Q42" s="18" t="s">
        <v>69</v>
      </c>
      <c r="R42" s="19">
        <v>1774</v>
      </c>
      <c r="S42" s="20">
        <v>0.10999503968253968</v>
      </c>
      <c r="T42" s="19">
        <v>1283</v>
      </c>
      <c r="U42" s="20">
        <v>8.1058882992165779E-2</v>
      </c>
      <c r="V42" s="21">
        <v>0.38269680436477005</v>
      </c>
      <c r="W42" s="35">
        <v>0</v>
      </c>
    </row>
    <row r="43" spans="2:23" ht="14.4" thickBot="1">
      <c r="B43" s="12">
        <v>3</v>
      </c>
      <c r="C43" s="13" t="s">
        <v>52</v>
      </c>
      <c r="D43" s="14">
        <v>515</v>
      </c>
      <c r="E43" s="15">
        <v>8.1823959326342552E-2</v>
      </c>
      <c r="F43" s="14">
        <v>300</v>
      </c>
      <c r="G43" s="15">
        <v>5.1098620337250891E-2</v>
      </c>
      <c r="H43" s="16">
        <v>0.71666666666666656</v>
      </c>
      <c r="I43" s="34">
        <v>3</v>
      </c>
      <c r="J43" s="14">
        <v>416</v>
      </c>
      <c r="K43" s="16">
        <v>0.23798076923076916</v>
      </c>
      <c r="L43" s="34">
        <v>0</v>
      </c>
      <c r="P43" s="12">
        <v>3</v>
      </c>
      <c r="Q43" s="13" t="s">
        <v>52</v>
      </c>
      <c r="R43" s="14">
        <v>1228</v>
      </c>
      <c r="S43" s="15">
        <v>7.6140873015873009E-2</v>
      </c>
      <c r="T43" s="14">
        <v>1185</v>
      </c>
      <c r="U43" s="15">
        <v>7.4867323730098564E-2</v>
      </c>
      <c r="V43" s="16">
        <v>3.6286919831223674E-2</v>
      </c>
      <c r="W43" s="34">
        <v>0</v>
      </c>
    </row>
    <row r="44" spans="2:23" ht="14.4" thickBot="1">
      <c r="B44" s="17">
        <v>4</v>
      </c>
      <c r="C44" s="18" t="s">
        <v>60</v>
      </c>
      <c r="D44" s="19">
        <v>437</v>
      </c>
      <c r="E44" s="20">
        <v>6.9431204321576109E-2</v>
      </c>
      <c r="F44" s="19">
        <v>313</v>
      </c>
      <c r="G44" s="20">
        <v>5.3312893885198435E-2</v>
      </c>
      <c r="H44" s="21">
        <v>0.39616613418530355</v>
      </c>
      <c r="I44" s="35">
        <v>1</v>
      </c>
      <c r="J44" s="19">
        <v>231</v>
      </c>
      <c r="K44" s="21">
        <v>0.89177489177489178</v>
      </c>
      <c r="L44" s="35">
        <v>3</v>
      </c>
      <c r="P44" s="17">
        <v>4</v>
      </c>
      <c r="Q44" s="18" t="s">
        <v>57</v>
      </c>
      <c r="R44" s="19">
        <v>1222</v>
      </c>
      <c r="S44" s="20">
        <v>7.5768849206349201E-2</v>
      </c>
      <c r="T44" s="19">
        <v>1058</v>
      </c>
      <c r="U44" s="20">
        <v>6.6843568359868585E-2</v>
      </c>
      <c r="V44" s="21">
        <v>0.15500945179584114</v>
      </c>
      <c r="W44" s="35">
        <v>0</v>
      </c>
    </row>
    <row r="45" spans="2:23" ht="14.4" thickBot="1">
      <c r="B45" s="12">
        <v>5</v>
      </c>
      <c r="C45" s="13" t="s">
        <v>57</v>
      </c>
      <c r="D45" s="14">
        <v>423</v>
      </c>
      <c r="E45" s="15">
        <v>6.7206863679694945E-2</v>
      </c>
      <c r="F45" s="14">
        <v>364</v>
      </c>
      <c r="G45" s="15">
        <v>6.1999659342531085E-2</v>
      </c>
      <c r="H45" s="16">
        <v>0.16208791208791218</v>
      </c>
      <c r="I45" s="34">
        <v>-1</v>
      </c>
      <c r="J45" s="14">
        <v>370</v>
      </c>
      <c r="K45" s="16">
        <v>0.14324324324324333</v>
      </c>
      <c r="L45" s="34">
        <v>-1</v>
      </c>
      <c r="P45" s="12">
        <v>5</v>
      </c>
      <c r="Q45" s="13" t="s">
        <v>53</v>
      </c>
      <c r="R45" s="14">
        <v>894</v>
      </c>
      <c r="S45" s="15">
        <v>5.5431547619047616E-2</v>
      </c>
      <c r="T45" s="14">
        <v>862</v>
      </c>
      <c r="U45" s="15">
        <v>5.4460449835734143E-2</v>
      </c>
      <c r="V45" s="16">
        <v>3.7122969837587005E-2</v>
      </c>
      <c r="W45" s="34">
        <v>0</v>
      </c>
    </row>
    <row r="46" spans="2:23" ht="14.4" thickBot="1">
      <c r="B46" s="17">
        <v>6</v>
      </c>
      <c r="C46" s="18" t="s">
        <v>53</v>
      </c>
      <c r="D46" s="19">
        <v>322</v>
      </c>
      <c r="E46" s="20">
        <v>5.1159834763266604E-2</v>
      </c>
      <c r="F46" s="19">
        <v>420</v>
      </c>
      <c r="G46" s="20">
        <v>7.1538068472151245E-2</v>
      </c>
      <c r="H46" s="21">
        <v>-0.23333333333333328</v>
      </c>
      <c r="I46" s="35">
        <v>-3</v>
      </c>
      <c r="J46" s="19">
        <v>321</v>
      </c>
      <c r="K46" s="21">
        <v>3.1152647975076775E-3</v>
      </c>
      <c r="L46" s="35">
        <v>-1</v>
      </c>
      <c r="P46" s="17">
        <v>6</v>
      </c>
      <c r="Q46" s="18" t="s">
        <v>60</v>
      </c>
      <c r="R46" s="19">
        <v>875</v>
      </c>
      <c r="S46" s="20">
        <v>5.4253472222222224E-2</v>
      </c>
      <c r="T46" s="19">
        <v>743</v>
      </c>
      <c r="U46" s="20">
        <v>4.6942127874652517E-2</v>
      </c>
      <c r="V46" s="21">
        <v>0.17765814266487223</v>
      </c>
      <c r="W46" s="35">
        <v>0</v>
      </c>
    </row>
    <row r="47" spans="2:23" ht="14.4" thickBot="1">
      <c r="B47" s="12">
        <v>7</v>
      </c>
      <c r="C47" s="13" t="s">
        <v>70</v>
      </c>
      <c r="D47" s="14">
        <v>263</v>
      </c>
      <c r="E47" s="15">
        <v>4.1785827772481729E-2</v>
      </c>
      <c r="F47" s="14">
        <v>174</v>
      </c>
      <c r="G47" s="15">
        <v>2.9637199795605518E-2</v>
      </c>
      <c r="H47" s="16">
        <v>0.51149425287356332</v>
      </c>
      <c r="I47" s="34">
        <v>2</v>
      </c>
      <c r="J47" s="14">
        <v>183</v>
      </c>
      <c r="K47" s="16">
        <v>0.43715846994535523</v>
      </c>
      <c r="L47" s="34">
        <v>2</v>
      </c>
      <c r="P47" s="12">
        <v>7</v>
      </c>
      <c r="Q47" s="13" t="s">
        <v>71</v>
      </c>
      <c r="R47" s="14">
        <v>649</v>
      </c>
      <c r="S47" s="15">
        <v>4.02405753968254E-2</v>
      </c>
      <c r="T47" s="14">
        <v>473</v>
      </c>
      <c r="U47" s="15">
        <v>2.9883750315895879E-2</v>
      </c>
      <c r="V47" s="16">
        <v>0.37209302325581395</v>
      </c>
      <c r="W47" s="34">
        <v>2</v>
      </c>
    </row>
    <row r="48" spans="2:23" ht="14.4" thickBot="1">
      <c r="B48" s="17">
        <v>8</v>
      </c>
      <c r="C48" s="18" t="s">
        <v>71</v>
      </c>
      <c r="D48" s="19">
        <v>230</v>
      </c>
      <c r="E48" s="20">
        <v>3.6542739116619004E-2</v>
      </c>
      <c r="F48" s="19">
        <v>172</v>
      </c>
      <c r="G48" s="20">
        <v>2.9296542326690513E-2</v>
      </c>
      <c r="H48" s="21">
        <v>0.33720930232558133</v>
      </c>
      <c r="I48" s="35">
        <v>2</v>
      </c>
      <c r="J48" s="19">
        <v>207</v>
      </c>
      <c r="K48" s="21">
        <v>0.11111111111111116</v>
      </c>
      <c r="L48" s="35">
        <v>0</v>
      </c>
      <c r="P48" s="17">
        <v>8</v>
      </c>
      <c r="Q48" s="18" t="s">
        <v>70</v>
      </c>
      <c r="R48" s="19">
        <v>617</v>
      </c>
      <c r="S48" s="20">
        <v>3.8256448412698416E-2</v>
      </c>
      <c r="T48" s="19">
        <v>335</v>
      </c>
      <c r="U48" s="20">
        <v>2.1165024008086935E-2</v>
      </c>
      <c r="V48" s="21">
        <v>0.84179104477611943</v>
      </c>
      <c r="W48" s="35">
        <v>6</v>
      </c>
    </row>
    <row r="49" spans="2:23" ht="14.4" thickBot="1">
      <c r="B49" s="12">
        <v>9</v>
      </c>
      <c r="C49" s="13" t="s">
        <v>81</v>
      </c>
      <c r="D49" s="14">
        <v>220</v>
      </c>
      <c r="E49" s="15">
        <v>3.4953924372418177E-2</v>
      </c>
      <c r="F49" s="14">
        <v>140</v>
      </c>
      <c r="G49" s="15">
        <v>2.3846022824050416E-2</v>
      </c>
      <c r="H49" s="16">
        <v>0.5714285714285714</v>
      </c>
      <c r="I49" s="34">
        <v>4</v>
      </c>
      <c r="J49" s="14">
        <v>238</v>
      </c>
      <c r="K49" s="16">
        <v>-7.5630252100840289E-2</v>
      </c>
      <c r="L49" s="34">
        <v>-3</v>
      </c>
      <c r="P49" s="12">
        <v>9</v>
      </c>
      <c r="Q49" s="13" t="s">
        <v>81</v>
      </c>
      <c r="R49" s="14">
        <v>587</v>
      </c>
      <c r="S49" s="15">
        <v>3.6396329365079368E-2</v>
      </c>
      <c r="T49" s="14">
        <v>288</v>
      </c>
      <c r="U49" s="15">
        <v>1.8195602729340409E-2</v>
      </c>
      <c r="V49" s="16">
        <v>1.0381944444444446</v>
      </c>
      <c r="W49" s="34">
        <v>9</v>
      </c>
    </row>
    <row r="50" spans="2:23" ht="14.4" thickBot="1">
      <c r="B50" s="17">
        <v>10</v>
      </c>
      <c r="C50" s="18" t="s">
        <v>82</v>
      </c>
      <c r="D50" s="19">
        <v>212</v>
      </c>
      <c r="E50" s="20">
        <v>3.3682872577057515E-2</v>
      </c>
      <c r="F50" s="19">
        <v>119</v>
      </c>
      <c r="G50" s="20">
        <v>2.0269119400442855E-2</v>
      </c>
      <c r="H50" s="21">
        <v>0.78151260504201692</v>
      </c>
      <c r="I50" s="35">
        <v>5</v>
      </c>
      <c r="J50" s="19">
        <v>141</v>
      </c>
      <c r="K50" s="21">
        <v>0.50354609929078009</v>
      </c>
      <c r="L50" s="35">
        <v>0</v>
      </c>
      <c r="P50" s="17">
        <v>10</v>
      </c>
      <c r="Q50" s="18" t="s">
        <v>82</v>
      </c>
      <c r="R50" s="19">
        <v>457</v>
      </c>
      <c r="S50" s="20">
        <v>2.8335813492063492E-2</v>
      </c>
      <c r="T50" s="19">
        <v>362</v>
      </c>
      <c r="U50" s="20">
        <v>2.2870861763962597E-2</v>
      </c>
      <c r="V50" s="21">
        <v>0.26243093922651939</v>
      </c>
      <c r="W50" s="35">
        <v>2</v>
      </c>
    </row>
    <row r="51" spans="2:23" ht="14.4" thickBot="1">
      <c r="B51" s="97" t="s">
        <v>54</v>
      </c>
      <c r="C51" s="98"/>
      <c r="D51" s="23">
        <f>SUM(D41:D50)</f>
        <v>4199</v>
      </c>
      <c r="E51" s="24">
        <f>D51/D53</f>
        <v>0.66714331108992686</v>
      </c>
      <c r="F51" s="23">
        <f>SUM(F41:F50)</f>
        <v>3523</v>
      </c>
      <c r="G51" s="24">
        <f>F51/F53</f>
        <v>0.60006813149378302</v>
      </c>
      <c r="H51" s="25">
        <f>D51/F51-1</f>
        <v>0.19188191881918826</v>
      </c>
      <c r="I51" s="36"/>
      <c r="J51" s="23">
        <f>SUM(J41:J50)</f>
        <v>3419</v>
      </c>
      <c r="K51" s="24">
        <f>D51/J51-1</f>
        <v>0.22813688212927752</v>
      </c>
      <c r="L51" s="23"/>
      <c r="P51" s="97" t="s">
        <v>54</v>
      </c>
      <c r="Q51" s="98"/>
      <c r="R51" s="23">
        <f>SUM(R41:R50)</f>
        <v>10466</v>
      </c>
      <c r="S51" s="24">
        <f>R51/R53</f>
        <v>0.64893353174603174</v>
      </c>
      <c r="T51" s="23">
        <f>SUM(T41:T50)</f>
        <v>9432</v>
      </c>
      <c r="U51" s="24">
        <f>T51/T53</f>
        <v>0.59590598938589845</v>
      </c>
      <c r="V51" s="25">
        <f>R51/T51-1</f>
        <v>0.10962680237489408</v>
      </c>
      <c r="W51" s="36"/>
    </row>
    <row r="52" spans="2:23" ht="14.4" thickBot="1">
      <c r="B52" s="97" t="s">
        <v>29</v>
      </c>
      <c r="C52" s="98"/>
      <c r="D52" s="23">
        <f>D53-D51</f>
        <v>2095</v>
      </c>
      <c r="E52" s="24">
        <f>D52/D53</f>
        <v>0.33285668891007308</v>
      </c>
      <c r="F52" s="23">
        <f>F53-F51</f>
        <v>2348</v>
      </c>
      <c r="G52" s="24">
        <f>F52/F53</f>
        <v>0.39993186850621698</v>
      </c>
      <c r="H52" s="25">
        <f>D52/F52-1</f>
        <v>-0.10775127768313453</v>
      </c>
      <c r="I52" s="37"/>
      <c r="J52" s="23">
        <f>J53-SUM(J41:J50)</f>
        <v>1777</v>
      </c>
      <c r="K52" s="25">
        <f>D52/J52-1</f>
        <v>0.17895329206527855</v>
      </c>
      <c r="L52" s="38"/>
      <c r="P52" s="97" t="s">
        <v>29</v>
      </c>
      <c r="Q52" s="98"/>
      <c r="R52" s="23">
        <f>R53-R51</f>
        <v>5662</v>
      </c>
      <c r="S52" s="24">
        <f>R52/R53</f>
        <v>0.35106646825396826</v>
      </c>
      <c r="T52" s="23">
        <f>T53-T51</f>
        <v>6396</v>
      </c>
      <c r="U52" s="24">
        <f>T52/T53</f>
        <v>0.40409401061410161</v>
      </c>
      <c r="V52" s="25">
        <f>R52/T52-1</f>
        <v>-0.11475922451532206</v>
      </c>
      <c r="W52" s="37"/>
    </row>
    <row r="53" spans="2:23" ht="14.4" thickBot="1">
      <c r="B53" s="95" t="s">
        <v>55</v>
      </c>
      <c r="C53" s="96"/>
      <c r="D53" s="26">
        <v>6294</v>
      </c>
      <c r="E53" s="27">
        <v>1</v>
      </c>
      <c r="F53" s="26">
        <v>5871</v>
      </c>
      <c r="G53" s="27">
        <v>1</v>
      </c>
      <c r="H53" s="28">
        <v>7.2049054675523694E-2</v>
      </c>
      <c r="I53" s="39"/>
      <c r="J53" s="26">
        <v>5196</v>
      </c>
      <c r="K53" s="28">
        <v>0.21131639722863738</v>
      </c>
      <c r="L53" s="26"/>
      <c r="P53" s="95" t="s">
        <v>55</v>
      </c>
      <c r="Q53" s="96"/>
      <c r="R53" s="26">
        <v>16128</v>
      </c>
      <c r="S53" s="27">
        <v>1</v>
      </c>
      <c r="T53" s="26">
        <v>15828</v>
      </c>
      <c r="U53" s="27">
        <v>1</v>
      </c>
      <c r="V53" s="28">
        <v>1.8953752843062999E-2</v>
      </c>
      <c r="W53" s="39"/>
    </row>
    <row r="54" spans="2:23">
      <c r="B54" s="40" t="s">
        <v>61</v>
      </c>
      <c r="P54" s="40" t="s">
        <v>61</v>
      </c>
    </row>
    <row r="55" spans="2:23">
      <c r="B55" s="41" t="s">
        <v>62</v>
      </c>
      <c r="P55" s="41" t="s">
        <v>62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8" priority="12" operator="equal">
      <formula>0</formula>
    </cfRule>
  </conditionalFormatting>
  <conditionalFormatting sqref="D11:O25">
    <cfRule type="cellIs" dxfId="17" priority="17" operator="equal">
      <formula>0</formula>
    </cfRule>
  </conditionalFormatting>
  <conditionalFormatting sqref="H11:H27 O11:O27">
    <cfRule type="cellIs" dxfId="16" priority="16" operator="lessThan">
      <formula>0</formula>
    </cfRule>
  </conditionalFormatting>
  <conditionalFormatting sqref="H41:H52">
    <cfRule type="cellIs" dxfId="15" priority="7" operator="lessThan">
      <formula>0</formula>
    </cfRule>
  </conditionalFormatting>
  <conditionalFormatting sqref="I41:I50">
    <cfRule type="cellIs" dxfId="14" priority="13" operator="lessThan">
      <formula>0</formula>
    </cfRule>
    <cfRule type="cellIs" dxfId="13" priority="14" operator="equal">
      <formula>0</formula>
    </cfRule>
    <cfRule type="cellIs" dxfId="12" priority="15" operator="greaterThan">
      <formula>0</formula>
    </cfRule>
  </conditionalFormatting>
  <conditionalFormatting sqref="J11:J25">
    <cfRule type="cellIs" dxfId="11" priority="18" operator="lessThan">
      <formula>0</formula>
    </cfRule>
  </conditionalFormatting>
  <conditionalFormatting sqref="J41:K50">
    <cfRule type="cellIs" dxfId="10" priority="11" operator="equal">
      <formula>0</formula>
    </cfRule>
  </conditionalFormatting>
  <conditionalFormatting sqref="K52">
    <cfRule type="cellIs" dxfId="9" priority="6" operator="lessThan">
      <formula>0</formula>
    </cfRule>
  </conditionalFormatting>
  <conditionalFormatting sqref="K41:L50">
    <cfRule type="cellIs" dxfId="8" priority="8" operator="lessThan">
      <formula>0</formula>
    </cfRule>
  </conditionalFormatting>
  <conditionalFormatting sqref="L41:L50"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R41:V50">
    <cfRule type="cellIs" dxfId="5" priority="2" operator="equal">
      <formula>0</formula>
    </cfRule>
  </conditionalFormatting>
  <conditionalFormatting sqref="V41:V52">
    <cfRule type="cellIs" dxfId="4" priority="1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2024-04-04T14:44:25Z</dcterms:modified>
</cp:coreProperties>
</file>